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-SC-COLDOC\CONSEIL DU COLLEGE DOCTORAL\2024\08_2024_10_14\Documents\Modifications délais de soutenance\"/>
    </mc:Choice>
  </mc:AlternateContent>
  <xr:revisionPtr revIDLastSave="0" documentId="13_ncr:1_{489C2F3C-E90D-4D08-AF75-A5B56119FC33}" xr6:coauthVersionLast="47" xr6:coauthVersionMax="47" xr10:uidLastSave="{00000000-0000-0000-0000-000000000000}"/>
  <bookViews>
    <workbookView xWindow="20370" yWindow="-120" windowWidth="29040" windowHeight="15840" xr2:uid="{3CAA27FD-907F-46E1-9CA6-066559232AA1}"/>
  </bookViews>
  <sheets>
    <sheet name="calendrier Noel 2024-avis CC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7" i="2" l="1"/>
  <c r="O77" i="2" s="1"/>
  <c r="P77" i="2" s="1"/>
  <c r="L76" i="2"/>
  <c r="O76" i="2" s="1"/>
  <c r="P76" i="2" s="1"/>
  <c r="L75" i="2"/>
  <c r="O75" i="2" s="1"/>
  <c r="P75" i="2" s="1"/>
  <c r="L74" i="2"/>
  <c r="O74" i="2" s="1"/>
  <c r="P74" i="2" s="1"/>
  <c r="L73" i="2"/>
  <c r="O73" i="2" s="1"/>
  <c r="P73" i="2" s="1"/>
  <c r="L72" i="2"/>
  <c r="O72" i="2" s="1"/>
  <c r="P72" i="2" s="1"/>
  <c r="L71" i="2"/>
  <c r="O71" i="2" s="1"/>
  <c r="P71" i="2" s="1"/>
  <c r="L70" i="2"/>
  <c r="O70" i="2" s="1"/>
  <c r="P70" i="2" s="1"/>
  <c r="L69" i="2"/>
  <c r="O69" i="2" s="1"/>
  <c r="P69" i="2" s="1"/>
  <c r="L68" i="2"/>
  <c r="O68" i="2" s="1"/>
  <c r="P68" i="2" s="1"/>
  <c r="L67" i="2"/>
  <c r="O67" i="2" s="1"/>
  <c r="P67" i="2" s="1"/>
  <c r="L66" i="2"/>
  <c r="O66" i="2" s="1"/>
  <c r="P66" i="2" s="1"/>
  <c r="L65" i="2"/>
  <c r="O65" i="2" s="1"/>
  <c r="P65" i="2" s="1"/>
  <c r="L64" i="2"/>
  <c r="O64" i="2" s="1"/>
  <c r="P64" i="2" s="1"/>
  <c r="L63" i="2"/>
  <c r="O63" i="2" s="1"/>
  <c r="P63" i="2" s="1"/>
  <c r="L62" i="2"/>
  <c r="O62" i="2" s="1"/>
  <c r="P62" i="2" s="1"/>
  <c r="L61" i="2"/>
  <c r="O61" i="2" s="1"/>
  <c r="P61" i="2" s="1"/>
  <c r="L60" i="2"/>
  <c r="O60" i="2" s="1"/>
  <c r="P60" i="2" s="1"/>
  <c r="L59" i="2"/>
  <c r="O59" i="2" s="1"/>
  <c r="P59" i="2" s="1"/>
  <c r="L58" i="2"/>
  <c r="O58" i="2" s="1"/>
  <c r="P58" i="2" s="1"/>
  <c r="L57" i="2"/>
  <c r="O57" i="2" s="1"/>
  <c r="P57" i="2" s="1"/>
  <c r="L56" i="2"/>
  <c r="O56" i="2" s="1"/>
  <c r="P56" i="2" s="1"/>
  <c r="L55" i="2"/>
  <c r="O55" i="2" s="1"/>
  <c r="P55" i="2" s="1"/>
  <c r="L54" i="2"/>
  <c r="O54" i="2" s="1"/>
  <c r="P54" i="2" s="1"/>
  <c r="L53" i="2"/>
  <c r="O53" i="2" s="1"/>
  <c r="P53" i="2" s="1"/>
  <c r="L52" i="2"/>
  <c r="O52" i="2" s="1"/>
  <c r="P52" i="2" s="1"/>
  <c r="L51" i="2"/>
  <c r="O51" i="2" s="1"/>
  <c r="P51" i="2" s="1"/>
  <c r="L50" i="2"/>
  <c r="O50" i="2" s="1"/>
  <c r="P50" i="2" s="1"/>
  <c r="L49" i="2"/>
  <c r="O49" i="2" s="1"/>
  <c r="P49" i="2" s="1"/>
  <c r="L48" i="2"/>
  <c r="O48" i="2" s="1"/>
  <c r="P48" i="2" s="1"/>
  <c r="L47" i="2"/>
  <c r="O47" i="2" s="1"/>
  <c r="P47" i="2" s="1"/>
  <c r="L46" i="2"/>
  <c r="O46" i="2" s="1"/>
  <c r="P46" i="2" s="1"/>
  <c r="L45" i="2"/>
  <c r="O45" i="2" s="1"/>
  <c r="P45" i="2" s="1"/>
  <c r="L44" i="2"/>
  <c r="O44" i="2" s="1"/>
  <c r="P44" i="2" s="1"/>
  <c r="L43" i="2"/>
  <c r="O43" i="2" s="1"/>
  <c r="P43" i="2" s="1"/>
  <c r="L42" i="2"/>
  <c r="O42" i="2" s="1"/>
  <c r="P42" i="2" s="1"/>
  <c r="L41" i="2"/>
  <c r="O41" i="2" s="1"/>
  <c r="P41" i="2" s="1"/>
  <c r="L40" i="2"/>
  <c r="O40" i="2" s="1"/>
  <c r="P40" i="2" s="1"/>
  <c r="L39" i="2"/>
  <c r="O39" i="2" s="1"/>
  <c r="P39" i="2" s="1"/>
  <c r="L38" i="2"/>
  <c r="O38" i="2" s="1"/>
  <c r="P38" i="2" s="1"/>
  <c r="L37" i="2"/>
  <c r="O37" i="2" s="1"/>
  <c r="P37" i="2" s="1"/>
  <c r="L36" i="2"/>
  <c r="O36" i="2" s="1"/>
  <c r="P36" i="2" s="1"/>
  <c r="K35" i="2"/>
  <c r="L35" i="2" s="1"/>
  <c r="O35" i="2" s="1"/>
  <c r="P35" i="2" s="1"/>
  <c r="K34" i="2"/>
  <c r="L34" i="2" s="1"/>
  <c r="O34" i="2" s="1"/>
  <c r="P34" i="2" s="1"/>
  <c r="K33" i="2"/>
  <c r="L33" i="2" s="1"/>
  <c r="O33" i="2" s="1"/>
  <c r="P33" i="2" s="1"/>
  <c r="K32" i="2"/>
  <c r="L32" i="2" s="1"/>
  <c r="O32" i="2" s="1"/>
  <c r="P32" i="2" s="1"/>
  <c r="K31" i="2"/>
  <c r="L31" i="2" s="1"/>
  <c r="O31" i="2" s="1"/>
  <c r="P31" i="2" s="1"/>
  <c r="K30" i="2"/>
  <c r="L30" i="2" s="1"/>
  <c r="O30" i="2" s="1"/>
  <c r="P30" i="2" s="1"/>
  <c r="K29" i="2"/>
  <c r="L29" i="2" s="1"/>
  <c r="O29" i="2" s="1"/>
  <c r="P29" i="2" s="1"/>
  <c r="L28" i="2"/>
  <c r="O28" i="2" s="1"/>
  <c r="P28" i="2" s="1"/>
  <c r="L27" i="2"/>
  <c r="O27" i="2" s="1"/>
  <c r="P27" i="2" s="1"/>
  <c r="L26" i="2"/>
  <c r="O26" i="2" s="1"/>
  <c r="P26" i="2" s="1"/>
  <c r="L25" i="2"/>
  <c r="O25" i="2" s="1"/>
  <c r="P25" i="2" s="1"/>
  <c r="L24" i="2"/>
  <c r="O24" i="2" s="1"/>
  <c r="P24" i="2" s="1"/>
  <c r="L23" i="2"/>
  <c r="O23" i="2" s="1"/>
  <c r="P23" i="2" s="1"/>
  <c r="L22" i="2"/>
  <c r="O22" i="2" s="1"/>
  <c r="P22" i="2" s="1"/>
  <c r="P4" i="2"/>
  <c r="P17" i="2"/>
  <c r="P5" i="2"/>
  <c r="P6" i="2"/>
  <c r="P7" i="2"/>
  <c r="P8" i="2"/>
  <c r="P9" i="2"/>
  <c r="P10" i="2"/>
  <c r="P11" i="2"/>
  <c r="P12" i="2"/>
  <c r="P13" i="2"/>
  <c r="P14" i="2"/>
  <c r="P15" i="2"/>
  <c r="P16" i="2"/>
  <c r="E30" i="2"/>
  <c r="C30" i="2"/>
  <c r="F30" i="2" s="1"/>
  <c r="E29" i="2"/>
  <c r="C29" i="2"/>
  <c r="F29" i="2" s="1"/>
  <c r="E28" i="2"/>
  <c r="C28" i="2"/>
  <c r="F28" i="2" s="1"/>
  <c r="E27" i="2"/>
  <c r="C27" i="2"/>
  <c r="F27" i="2" s="1"/>
  <c r="E26" i="2"/>
  <c r="C26" i="2"/>
  <c r="F26" i="2" s="1"/>
  <c r="E25" i="2"/>
  <c r="C25" i="2"/>
  <c r="F25" i="2" s="1"/>
  <c r="E24" i="2"/>
  <c r="C24" i="2"/>
  <c r="F24" i="2" s="1"/>
  <c r="E23" i="2"/>
  <c r="C23" i="2"/>
  <c r="F23" i="2" s="1"/>
  <c r="E22" i="2"/>
  <c r="C22" i="2"/>
  <c r="F22" i="2" s="1"/>
  <c r="E21" i="2"/>
  <c r="C21" i="2"/>
  <c r="F21" i="2" s="1"/>
  <c r="E20" i="2"/>
  <c r="C20" i="2"/>
  <c r="F20" i="2" s="1"/>
  <c r="E19" i="2"/>
  <c r="C19" i="2"/>
  <c r="F19" i="2" s="1"/>
  <c r="E18" i="2"/>
  <c r="B18" i="2"/>
  <c r="C18" i="2" s="1"/>
  <c r="F18" i="2" s="1"/>
  <c r="E17" i="2"/>
  <c r="B17" i="2"/>
  <c r="C17" i="2" s="1"/>
  <c r="F17" i="2" s="1"/>
  <c r="E16" i="2"/>
  <c r="B16" i="2"/>
  <c r="C16" i="2" s="1"/>
  <c r="F16" i="2" s="1"/>
  <c r="E15" i="2"/>
  <c r="B15" i="2"/>
  <c r="C15" i="2" s="1"/>
  <c r="F15" i="2" s="1"/>
  <c r="E14" i="2"/>
  <c r="B14" i="2"/>
  <c r="C14" i="2" s="1"/>
  <c r="F14" i="2" s="1"/>
  <c r="E13" i="2"/>
  <c r="B13" i="2"/>
  <c r="C13" i="2" s="1"/>
  <c r="F13" i="2" s="1"/>
  <c r="E12" i="2"/>
  <c r="B12" i="2"/>
  <c r="C12" i="2" s="1"/>
  <c r="F12" i="2" s="1"/>
  <c r="W11" i="2"/>
  <c r="Z11" i="2" s="1"/>
  <c r="E11" i="2"/>
  <c r="B11" i="2"/>
  <c r="C11" i="2" s="1"/>
  <c r="F11" i="2" s="1"/>
  <c r="W10" i="2"/>
  <c r="Z10" i="2" s="1"/>
  <c r="E10" i="2"/>
  <c r="B10" i="2"/>
  <c r="C10" i="2" s="1"/>
  <c r="F10" i="2" s="1"/>
  <c r="W9" i="2"/>
  <c r="Z9" i="2" s="1"/>
  <c r="E9" i="2"/>
  <c r="B9" i="2"/>
  <c r="C9" i="2" s="1"/>
  <c r="F9" i="2" s="1"/>
  <c r="W8" i="2"/>
  <c r="Z8" i="2" s="1"/>
  <c r="E8" i="2"/>
  <c r="B8" i="2"/>
  <c r="C8" i="2" s="1"/>
  <c r="F8" i="2" s="1"/>
  <c r="W7" i="2"/>
  <c r="Z7" i="2" s="1"/>
  <c r="E7" i="2"/>
  <c r="B7" i="2"/>
  <c r="C7" i="2" s="1"/>
  <c r="F7" i="2" s="1"/>
  <c r="W6" i="2"/>
  <c r="Z6" i="2" s="1"/>
  <c r="E6" i="2"/>
  <c r="B6" i="2"/>
  <c r="C6" i="2" s="1"/>
  <c r="F6" i="2" s="1"/>
  <c r="W5" i="2"/>
  <c r="Z5" i="2" s="1"/>
  <c r="E5" i="2"/>
  <c r="B5" i="2"/>
  <c r="C5" i="2" s="1"/>
  <c r="F5" i="2" s="1"/>
  <c r="W4" i="2"/>
  <c r="Z4" i="2" s="1"/>
  <c r="K4" i="2"/>
  <c r="L4" i="2" s="1"/>
  <c r="N4" i="2" s="1"/>
  <c r="E4" i="2"/>
  <c r="B4" i="2"/>
  <c r="C4" i="2" s="1"/>
  <c r="F4" i="2" s="1"/>
  <c r="K5" i="2" l="1"/>
  <c r="K6" i="2" l="1"/>
  <c r="L5" i="2"/>
  <c r="N5" i="2" s="1"/>
  <c r="L6" i="2" l="1"/>
  <c r="N6" i="2" s="1"/>
  <c r="K7" i="2"/>
  <c r="K8" i="2" l="1"/>
  <c r="L7" i="2"/>
  <c r="N7" i="2" s="1"/>
  <c r="L8" i="2" l="1"/>
  <c r="N8" i="2" s="1"/>
  <c r="K9" i="2"/>
  <c r="K10" i="2" l="1"/>
  <c r="L9" i="2"/>
  <c r="N9" i="2" s="1"/>
  <c r="L10" i="2" l="1"/>
  <c r="N10" i="2" s="1"/>
  <c r="K11" i="2"/>
  <c r="K12" i="2" l="1"/>
  <c r="L11" i="2"/>
  <c r="N11" i="2" s="1"/>
  <c r="K13" i="2" l="1"/>
  <c r="L12" i="2"/>
  <c r="N12" i="2" s="1"/>
  <c r="L13" i="2" l="1"/>
  <c r="N13" i="2" s="1"/>
  <c r="K14" i="2"/>
  <c r="K15" i="2" l="1"/>
  <c r="L14" i="2"/>
  <c r="N14" i="2" s="1"/>
  <c r="L15" i="2" l="1"/>
  <c r="N15" i="2" s="1"/>
  <c r="K16" i="2"/>
  <c r="K17" i="2" l="1"/>
  <c r="L17" i="2" s="1"/>
  <c r="N17" i="2" s="1"/>
  <c r="L16" i="2"/>
  <c r="N16" i="2" s="1"/>
</calcChain>
</file>

<file path=xl/sharedStrings.xml><?xml version="1.0" encoding="utf-8"?>
<sst xmlns="http://schemas.openxmlformats.org/spreadsheetml/2006/main" count="404" uniqueCount="23">
  <si>
    <t>présent</t>
  </si>
  <si>
    <t>…..</t>
  </si>
  <si>
    <t>Date de retour des rapports</t>
  </si>
  <si>
    <t xml:space="preserve">Délais retour des rapports (jours) </t>
  </si>
  <si>
    <t>Personnel administratif Etape 1</t>
  </si>
  <si>
    <t>1ère date de soutenance disponible</t>
  </si>
  <si>
    <t>Délais de soutenance  (jours)</t>
  </si>
  <si>
    <t>Date dépôt</t>
  </si>
  <si>
    <t xml:space="preserve">Personnel administratif </t>
  </si>
  <si>
    <t>Vice présidente</t>
  </si>
  <si>
    <t>Direction de l'ED</t>
  </si>
  <si>
    <t xml:space="preserve">Délais de soutenance  (jours) </t>
  </si>
  <si>
    <t>Personnel administratif Etape 2</t>
  </si>
  <si>
    <t>Direction de l'ED Etape 2</t>
  </si>
  <si>
    <t>Délais de soutenance (jours)</t>
  </si>
  <si>
    <t>Etape 1</t>
  </si>
  <si>
    <t>Etape 2</t>
  </si>
  <si>
    <t>Période 3 : à partir du 6 janvier 2025</t>
  </si>
  <si>
    <t>Période 1 : jusqu'au 27 octobre 2024</t>
  </si>
  <si>
    <t>Temps donné aux rapporteurs, en jours (en supposant 8 jours de traitement après dépôt et avant désignation)</t>
  </si>
  <si>
    <r>
      <t xml:space="preserve">Pour les dates de soutenances </t>
    </r>
    <r>
      <rPr>
        <b/>
        <sz val="11"/>
        <color theme="1"/>
        <rFont val="Calibri"/>
        <family val="2"/>
        <scheme val="minor"/>
      </rPr>
      <t>entre le 6 et le 19 janvier</t>
    </r>
    <r>
      <rPr>
        <sz val="11"/>
        <color theme="1"/>
        <rFont val="Calibri"/>
        <family val="2"/>
        <scheme val="minor"/>
      </rPr>
      <t xml:space="preserve">, les rapports devraient être demandés pour </t>
    </r>
    <r>
      <rPr>
        <b/>
        <sz val="11"/>
        <color rgb="FFC00000"/>
        <rFont val="Calibri"/>
        <family val="2"/>
        <scheme val="minor"/>
      </rPr>
      <t>le 15 décembre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Veuillez ne pas utiliser le calcul automatique</t>
    </r>
  </si>
  <si>
    <t>Reprise du calcul automatique de la date de retour des rapports pour les soutenances après le 20 janvier. Délais raccourcis : 2 semaines au lieu de 3 habituellement</t>
  </si>
  <si>
    <t>Période 2 : du 28 octobre 2024  au 5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</si>
</sst>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1"/>
      <color theme="0"/>
      <name val="Calibri"/>
      <family val="2"/>
      <charset val="1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rgb="FF0066CC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thin">
        <color theme="8" tint="0.39988402966399123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1" xfId="0" applyNumberFormat="1" applyBorder="1"/>
    <xf numFmtId="0" fontId="0" fillId="0" borderId="2" xfId="0" applyBorder="1"/>
    <xf numFmtId="16" fontId="0" fillId="0" borderId="3" xfId="0" applyNumberFormat="1" applyBorder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16" fontId="0" fillId="0" borderId="3" xfId="0" applyNumberFormat="1" applyBorder="1" applyAlignment="1">
      <alignment horizontal="right"/>
    </xf>
    <xf numFmtId="164" fontId="0" fillId="0" borderId="1" xfId="0" applyNumberFormat="1" applyBorder="1" applyAlignment="1">
      <alignment vertical="center"/>
    </xf>
    <xf numFmtId="16" fontId="0" fillId="0" borderId="3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Continuous"/>
    </xf>
    <xf numFmtId="0" fontId="3" fillId="5" borderId="0" xfId="0" applyFont="1" applyFill="1" applyAlignment="1">
      <alignment horizontal="centerContinuous"/>
    </xf>
    <xf numFmtId="0" fontId="4" fillId="6" borderId="1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7" borderId="0" xfId="0" applyFill="1" applyAlignment="1">
      <alignment horizontal="centerContinuous"/>
    </xf>
    <xf numFmtId="0" fontId="2" fillId="7" borderId="0" xfId="0" applyFont="1" applyFill="1" applyAlignment="1">
      <alignment horizontal="centerContinuous"/>
    </xf>
    <xf numFmtId="0" fontId="0" fillId="8" borderId="0" xfId="0" applyFill="1" applyAlignment="1">
      <alignment horizontal="centerContinuous"/>
    </xf>
    <xf numFmtId="0" fontId="2" fillId="8" borderId="0" xfId="0" applyFont="1" applyFill="1" applyAlignment="1">
      <alignment horizontal="centerContinuous"/>
    </xf>
    <xf numFmtId="0" fontId="0" fillId="9" borderId="0" xfId="0" applyFill="1" applyAlignment="1">
      <alignment horizontal="centerContinuous"/>
    </xf>
    <xf numFmtId="0" fontId="2" fillId="9" borderId="0" xfId="0" applyFont="1" applyFill="1" applyAlignment="1">
      <alignment horizontal="centerContinuous"/>
    </xf>
    <xf numFmtId="164" fontId="0" fillId="5" borderId="2" xfId="0" applyNumberFormat="1" applyFill="1" applyBorder="1" applyAlignment="1">
      <alignment vertical="center"/>
    </xf>
    <xf numFmtId="164" fontId="0" fillId="5" borderId="2" xfId="0" applyNumberFormat="1" applyFill="1" applyBorder="1"/>
    <xf numFmtId="164" fontId="5" fillId="5" borderId="2" xfId="0" applyNumberFormat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8" fillId="0" borderId="2" xfId="0" applyNumberFormat="1" applyFont="1" applyFill="1" applyBorder="1" applyAlignment="1">
      <alignment horizontal="center" vertical="center"/>
    </xf>
    <xf numFmtId="16" fontId="0" fillId="0" borderId="5" xfId="0" applyNumberFormat="1" applyBorder="1" applyAlignment="1">
      <alignment vertical="center"/>
    </xf>
    <xf numFmtId="164" fontId="0" fillId="5" borderId="6" xfId="0" applyNumberFormat="1" applyFill="1" applyBorder="1"/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vertical="center"/>
    </xf>
    <xf numFmtId="164" fontId="5" fillId="5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 vertical="center"/>
    </xf>
    <xf numFmtId="16" fontId="0" fillId="0" borderId="12" xfId="0" applyNumberFormat="1" applyBorder="1" applyAlignment="1">
      <alignment vertical="center"/>
    </xf>
    <xf numFmtId="0" fontId="8" fillId="0" borderId="13" xfId="0" applyNumberFormat="1" applyFont="1" applyFill="1" applyBorder="1" applyAlignment="1">
      <alignment horizontal="center" vertical="center"/>
    </xf>
    <xf numFmtId="16" fontId="0" fillId="0" borderId="14" xfId="0" applyNumberFormat="1" applyBorder="1" applyAlignment="1">
      <alignment vertical="center"/>
    </xf>
    <xf numFmtId="16" fontId="0" fillId="0" borderId="15" xfId="0" applyNumberFormat="1" applyBorder="1" applyAlignment="1">
      <alignment vertical="center"/>
    </xf>
    <xf numFmtId="0" fontId="8" fillId="0" borderId="1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10" fillId="0" borderId="6" xfId="0" applyFont="1" applyBorder="1"/>
    <xf numFmtId="164" fontId="0" fillId="0" borderId="0" xfId="0" applyNumberFormat="1" applyFill="1"/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11" xfId="0" applyFill="1" applyBorder="1"/>
    <xf numFmtId="164" fontId="0" fillId="0" borderId="11" xfId="0" applyNumberFormat="1" applyBorder="1"/>
    <xf numFmtId="164" fontId="0" fillId="0" borderId="11" xfId="0" applyNumberForma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Fill="1" applyBorder="1"/>
    <xf numFmtId="0" fontId="8" fillId="0" borderId="11" xfId="0" applyFont="1" applyFill="1" applyBorder="1"/>
    <xf numFmtId="0" fontId="8" fillId="0" borderId="13" xfId="0" applyFont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center"/>
    </xf>
  </cellXfs>
  <cellStyles count="2">
    <cellStyle name="Normal" xfId="0" builtinId="0"/>
    <cellStyle name="Normal 2" xfId="1" xr:uid="{437B1B90-606A-45B3-BA3E-6F757D1369BD}"/>
  </cellStyles>
  <dxfs count="9"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vertical="center" textRotation="0" wrapText="0" indent="0" justifyLastLine="0" shrinkToFit="0" readingOrder="0"/>
    </dxf>
    <dxf>
      <numFmt numFmtId="164" formatCode="[$-40C]d\-mmm;@"/>
      <alignment horizontal="center" vertical="bottom" textRotation="0" wrapText="0" indent="0" justifyLastLine="0" shrinkToFit="0" readingOrder="0"/>
    </dxf>
    <dxf>
      <numFmt numFmtId="164" formatCode="[$-40C]d\-mmm;@"/>
    </dxf>
    <dxf>
      <numFmt numFmtId="0" formatCode="General"/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D37B7A-D1D5-41DD-83E7-B057DBA7C647}" name="Tableau2483" displayName="Tableau2483" ref="A3:H30" totalsRowShown="0" headerRowDxfId="8" headerRowBorderDxfId="7">
  <autoFilter ref="A3:H30" xr:uid="{6303C4B7-AD75-428B-AD71-2AA3B25D4538}"/>
  <tableColumns count="8">
    <tableColumn id="1" xr3:uid="{024352C5-F750-4A97-9B40-7F3BBFC1315A}" name="Date dépôt"/>
    <tableColumn id="8" xr3:uid="{5B5788C6-A6E7-43AB-95ED-AA4722437E68}" name="Délais de soutenance (jours)" dataDxfId="6">
      <calculatedColumnFormula>56</calculatedColumnFormula>
    </tableColumn>
    <tableColumn id="9" xr3:uid="{88595A2A-BD17-4356-BDF9-F633A97924AD}" name="1ère date de soutenance disponible" dataDxfId="5">
      <calculatedColumnFormula>Tableau2483[[#This Row],[Date dépôt]]+Tableau2483[[#This Row],[Délais de soutenance (jours)]]</calculatedColumnFormula>
    </tableColumn>
    <tableColumn id="10" xr3:uid="{C06B7053-3EEF-4C06-B304-C0E9C07F341B}" name="Personnel administratif Etape 1" dataDxfId="4"/>
    <tableColumn id="2" xr3:uid="{F584C266-EFB3-4A59-950B-ECF84FE73777}" name="Délais retour des rapports (jours) " dataDxfId="3">
      <calculatedColumnFormula>21</calculatedColumnFormula>
    </tableColumn>
    <tableColumn id="12" xr3:uid="{277B6EF7-DFD7-4BA9-A69F-CB4754177E2D}" name="Date de retour des rapports" dataDxfId="2">
      <calculatedColumnFormula>Tableau2483[[#This Row],[1ère date de soutenance disponible]]-21</calculatedColumnFormula>
    </tableColumn>
    <tableColumn id="14" xr3:uid="{4342BB5A-FB22-46A8-B6DB-F2457337378E}" name="Direction de l'ED Etape 2" dataDxfId="1"/>
    <tableColumn id="13" xr3:uid="{7A0AE087-BC74-4469-81B2-2249061D233F}" name="Personnel administratif Etape 2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5A3D-CA53-4A79-BA7A-143A71964A4B}">
  <sheetPr>
    <tabColor rgb="FFFFC000"/>
  </sheetPr>
  <dimension ref="A1:Z153"/>
  <sheetViews>
    <sheetView tabSelected="1" topLeftCell="H1" zoomScale="120" zoomScaleNormal="120" zoomScaleSheetLayoutView="130" workbookViewId="0">
      <pane ySplit="3" topLeftCell="A4" activePane="bottomLeft" state="frozen"/>
      <selection pane="bottomLeft" activeCell="K40" sqref="K40:K45"/>
    </sheetView>
  </sheetViews>
  <sheetFormatPr baseColWidth="10" defaultRowHeight="15" x14ac:dyDescent="0.25"/>
  <cols>
    <col min="1" max="1" width="13" customWidth="1"/>
    <col min="3" max="3" width="13.140625" customWidth="1"/>
    <col min="4" max="5" width="12.85546875" style="1" customWidth="1"/>
    <col min="6" max="7" width="11.42578125" style="1"/>
    <col min="8" max="8" width="12.140625" style="1" customWidth="1"/>
    <col min="12" max="12" width="12.5703125" customWidth="1"/>
    <col min="13" max="14" width="12.140625" style="1" customWidth="1"/>
    <col min="15" max="16" width="13.28515625" style="1" customWidth="1"/>
    <col min="17" max="17" width="14.5703125" customWidth="1"/>
    <col min="18" max="18" width="14.140625" customWidth="1"/>
    <col min="19" max="19" width="26.140625" customWidth="1"/>
    <col min="23" max="23" width="13" customWidth="1"/>
    <col min="24" max="24" width="16.42578125" customWidth="1"/>
    <col min="25" max="25" width="12.42578125" customWidth="1"/>
  </cols>
  <sheetData>
    <row r="1" spans="1:26" x14ac:dyDescent="0.25">
      <c r="A1" s="41" t="s">
        <v>18</v>
      </c>
      <c r="B1" s="40"/>
      <c r="C1" s="40"/>
      <c r="D1" s="40"/>
      <c r="E1" s="40"/>
      <c r="F1" s="40"/>
      <c r="G1" s="40"/>
      <c r="H1" s="40"/>
      <c r="J1" s="39" t="s">
        <v>22</v>
      </c>
      <c r="K1" s="38"/>
      <c r="L1" s="38"/>
      <c r="M1" s="38"/>
      <c r="N1" s="38"/>
      <c r="O1" s="38"/>
      <c r="P1" s="38"/>
      <c r="Q1" s="38"/>
      <c r="R1" s="38"/>
      <c r="S1" s="38"/>
      <c r="U1" s="37" t="s">
        <v>17</v>
      </c>
      <c r="V1" s="36"/>
      <c r="W1" s="36"/>
      <c r="X1" s="36"/>
      <c r="Y1" s="36"/>
      <c r="Z1" s="36"/>
    </row>
    <row r="2" spans="1:26" x14ac:dyDescent="0.25">
      <c r="A2" s="33" t="s">
        <v>15</v>
      </c>
      <c r="B2" s="32"/>
      <c r="C2" s="32"/>
      <c r="D2" s="32"/>
      <c r="E2" s="32"/>
      <c r="F2" s="32"/>
      <c r="G2" s="35" t="s">
        <v>16</v>
      </c>
      <c r="H2" s="34"/>
      <c r="J2" s="33" t="s">
        <v>15</v>
      </c>
      <c r="K2" s="32"/>
      <c r="L2" s="32"/>
      <c r="M2" s="32"/>
      <c r="N2" s="32"/>
      <c r="O2" s="32"/>
      <c r="P2" s="32"/>
      <c r="Q2" s="31" t="s">
        <v>16</v>
      </c>
      <c r="R2" s="30"/>
      <c r="S2" s="30"/>
      <c r="U2" s="29" t="s">
        <v>15</v>
      </c>
      <c r="V2" s="29"/>
      <c r="W2" s="29"/>
      <c r="X2" s="29"/>
      <c r="Y2" s="29"/>
      <c r="Z2" s="29"/>
    </row>
    <row r="3" spans="1:26" ht="150" x14ac:dyDescent="0.25">
      <c r="A3" s="27" t="s">
        <v>7</v>
      </c>
      <c r="B3" s="27" t="s">
        <v>14</v>
      </c>
      <c r="C3" s="27" t="s">
        <v>5</v>
      </c>
      <c r="D3" s="27" t="s">
        <v>4</v>
      </c>
      <c r="E3" s="26" t="s">
        <v>3</v>
      </c>
      <c r="F3" s="27" t="s">
        <v>2</v>
      </c>
      <c r="G3" s="27" t="s">
        <v>13</v>
      </c>
      <c r="H3" s="27" t="s">
        <v>12</v>
      </c>
      <c r="I3" s="28"/>
      <c r="J3" s="27" t="s">
        <v>7</v>
      </c>
      <c r="K3" s="26" t="s">
        <v>11</v>
      </c>
      <c r="L3" s="26" t="s">
        <v>5</v>
      </c>
      <c r="M3" s="25" t="s">
        <v>4</v>
      </c>
      <c r="N3" s="26" t="s">
        <v>3</v>
      </c>
      <c r="O3" s="25" t="s">
        <v>2</v>
      </c>
      <c r="P3" s="45" t="s">
        <v>19</v>
      </c>
      <c r="Q3" s="25" t="s">
        <v>10</v>
      </c>
      <c r="R3" s="25" t="s">
        <v>9</v>
      </c>
      <c r="S3" s="25" t="s">
        <v>8</v>
      </c>
      <c r="U3" s="24" t="s">
        <v>7</v>
      </c>
      <c r="V3" s="23" t="s">
        <v>6</v>
      </c>
      <c r="W3" s="23" t="s">
        <v>5</v>
      </c>
      <c r="X3" s="22" t="s">
        <v>4</v>
      </c>
      <c r="Y3" s="22" t="s">
        <v>3</v>
      </c>
      <c r="Z3" s="22" t="s">
        <v>2</v>
      </c>
    </row>
    <row r="4" spans="1:26" s="16" customFormat="1" ht="30.75" customHeight="1" x14ac:dyDescent="0.25">
      <c r="A4" s="13">
        <v>45566</v>
      </c>
      <c r="B4" s="16">
        <f>56</f>
        <v>56</v>
      </c>
      <c r="C4" s="11">
        <f>Tableau2483[[#This Row],[Date dépôt]]+Tableau2483[[#This Row],[Délais de soutenance (jours)]]</f>
        <v>45622</v>
      </c>
      <c r="D4" s="15" t="s">
        <v>0</v>
      </c>
      <c r="E4" s="12">
        <f>21</f>
        <v>21</v>
      </c>
      <c r="F4" s="15">
        <f>Tableau2483[[#This Row],[1ère date de soutenance disponible]]-21</f>
        <v>45601</v>
      </c>
      <c r="G4" s="15" t="s">
        <v>0</v>
      </c>
      <c r="H4" s="15" t="s">
        <v>0</v>
      </c>
      <c r="I4" s="11"/>
      <c r="J4" s="9">
        <v>45593</v>
      </c>
      <c r="K4" s="70">
        <f t="shared" ref="K4" si="0">56+14</f>
        <v>70</v>
      </c>
      <c r="L4" s="42">
        <f t="shared" ref="L4:L17" si="1">J4+K4</f>
        <v>45663</v>
      </c>
      <c r="M4" s="5" t="s">
        <v>0</v>
      </c>
      <c r="N4" s="6">
        <f t="shared" ref="N4:N17" si="2">L4-O4</f>
        <v>22</v>
      </c>
      <c r="O4" s="44">
        <v>45641</v>
      </c>
      <c r="P4" s="47">
        <f t="shared" ref="P4:P17" si="3">O4-J4-8</f>
        <v>40</v>
      </c>
      <c r="Q4" s="5" t="s">
        <v>0</v>
      </c>
      <c r="R4" s="21" t="s">
        <v>0</v>
      </c>
      <c r="S4" s="14" t="s">
        <v>0</v>
      </c>
      <c r="U4" s="20">
        <v>45297</v>
      </c>
      <c r="V4" s="6">
        <v>56</v>
      </c>
      <c r="W4" s="19">
        <f t="shared" ref="W4:W11" si="4">U4+V4</f>
        <v>45353</v>
      </c>
      <c r="X4" s="12" t="s">
        <v>0</v>
      </c>
      <c r="Y4" s="12">
        <v>21</v>
      </c>
      <c r="Z4" s="11">
        <f t="shared" ref="Z4:Z11" si="5">W4-21</f>
        <v>45332</v>
      </c>
    </row>
    <row r="5" spans="1:26" x14ac:dyDescent="0.25">
      <c r="A5" s="13">
        <v>45567</v>
      </c>
      <c r="B5" s="16">
        <f>56</f>
        <v>56</v>
      </c>
      <c r="C5" s="10">
        <f>Tableau2483[[#This Row],[Date dépôt]]+Tableau2483[[#This Row],[Délais de soutenance (jours)]]</f>
        <v>45623</v>
      </c>
      <c r="D5" s="15" t="s">
        <v>0</v>
      </c>
      <c r="E5" s="12">
        <f>21</f>
        <v>21</v>
      </c>
      <c r="F5" s="2">
        <f>Tableau2483[[#This Row],[1ère date de soutenance disponible]]-21</f>
        <v>45602</v>
      </c>
      <c r="G5" s="15" t="s">
        <v>0</v>
      </c>
      <c r="H5" s="15" t="s">
        <v>0</v>
      </c>
      <c r="I5" s="10"/>
      <c r="J5" s="9">
        <v>45594</v>
      </c>
      <c r="K5" s="71">
        <f>K4-1</f>
        <v>69</v>
      </c>
      <c r="L5" s="43">
        <f t="shared" si="1"/>
        <v>45663</v>
      </c>
      <c r="M5" s="4" t="s">
        <v>0</v>
      </c>
      <c r="N5" s="6">
        <f t="shared" si="2"/>
        <v>22</v>
      </c>
      <c r="O5" s="44">
        <v>45641</v>
      </c>
      <c r="P5" s="47">
        <f t="shared" si="3"/>
        <v>39</v>
      </c>
      <c r="Q5" s="4" t="s">
        <v>0</v>
      </c>
      <c r="R5" s="3" t="s">
        <v>0</v>
      </c>
      <c r="S5" s="14" t="s">
        <v>0</v>
      </c>
      <c r="U5" s="18">
        <v>45298</v>
      </c>
      <c r="V5" s="8">
        <v>56</v>
      </c>
      <c r="W5" s="7">
        <f t="shared" si="4"/>
        <v>45354</v>
      </c>
      <c r="X5" s="12" t="s">
        <v>0</v>
      </c>
      <c r="Y5" s="12">
        <v>21</v>
      </c>
      <c r="Z5" s="11">
        <f t="shared" si="5"/>
        <v>45333</v>
      </c>
    </row>
    <row r="6" spans="1:26" x14ac:dyDescent="0.25">
      <c r="A6" s="13">
        <v>45568</v>
      </c>
      <c r="B6" s="16">
        <f>56</f>
        <v>56</v>
      </c>
      <c r="C6" s="10">
        <f>Tableau2483[[#This Row],[Date dépôt]]+Tableau2483[[#This Row],[Délais de soutenance (jours)]]</f>
        <v>45624</v>
      </c>
      <c r="D6" s="15" t="s">
        <v>0</v>
      </c>
      <c r="E6" s="12">
        <f>21</f>
        <v>21</v>
      </c>
      <c r="F6" s="2">
        <f>Tableau2483[[#This Row],[1ère date de soutenance disponible]]-21</f>
        <v>45603</v>
      </c>
      <c r="G6" s="15" t="s">
        <v>0</v>
      </c>
      <c r="H6" s="15" t="s">
        <v>0</v>
      </c>
      <c r="I6" s="10"/>
      <c r="J6" s="9">
        <v>45595</v>
      </c>
      <c r="K6" s="71">
        <f t="shared" ref="K6:K17" si="6">K5-1</f>
        <v>68</v>
      </c>
      <c r="L6" s="43">
        <f t="shared" si="1"/>
        <v>45663</v>
      </c>
      <c r="M6" s="4" t="s">
        <v>0</v>
      </c>
      <c r="N6" s="6">
        <f t="shared" si="2"/>
        <v>22</v>
      </c>
      <c r="O6" s="44">
        <v>45641</v>
      </c>
      <c r="P6" s="47">
        <f t="shared" si="3"/>
        <v>38</v>
      </c>
      <c r="Q6" s="4" t="s">
        <v>0</v>
      </c>
      <c r="R6" s="3" t="s">
        <v>0</v>
      </c>
      <c r="S6" s="14" t="s">
        <v>0</v>
      </c>
      <c r="U6" s="18">
        <v>45299</v>
      </c>
      <c r="V6" s="8">
        <v>56</v>
      </c>
      <c r="W6" s="7">
        <f t="shared" si="4"/>
        <v>45355</v>
      </c>
      <c r="X6" s="12" t="s">
        <v>0</v>
      </c>
      <c r="Y6" s="12">
        <v>21</v>
      </c>
      <c r="Z6" s="11">
        <f t="shared" si="5"/>
        <v>45334</v>
      </c>
    </row>
    <row r="7" spans="1:26" x14ac:dyDescent="0.25">
      <c r="A7" s="13">
        <v>45569</v>
      </c>
      <c r="B7" s="16">
        <f>56</f>
        <v>56</v>
      </c>
      <c r="C7" s="10">
        <f>Tableau2483[[#This Row],[Date dépôt]]+Tableau2483[[#This Row],[Délais de soutenance (jours)]]</f>
        <v>45625</v>
      </c>
      <c r="D7" s="15" t="s">
        <v>0</v>
      </c>
      <c r="E7" s="12">
        <f>21</f>
        <v>21</v>
      </c>
      <c r="F7" s="2">
        <f>Tableau2483[[#This Row],[1ère date de soutenance disponible]]-21</f>
        <v>45604</v>
      </c>
      <c r="G7" s="15" t="s">
        <v>0</v>
      </c>
      <c r="H7" s="15" t="s">
        <v>0</v>
      </c>
      <c r="I7" s="10"/>
      <c r="J7" s="9">
        <v>45596</v>
      </c>
      <c r="K7" s="71">
        <f t="shared" si="6"/>
        <v>67</v>
      </c>
      <c r="L7" s="43">
        <f t="shared" si="1"/>
        <v>45663</v>
      </c>
      <c r="M7" s="4" t="s">
        <v>0</v>
      </c>
      <c r="N7" s="6">
        <f t="shared" si="2"/>
        <v>22</v>
      </c>
      <c r="O7" s="44">
        <v>45641</v>
      </c>
      <c r="P7" s="47">
        <f t="shared" si="3"/>
        <v>37</v>
      </c>
      <c r="Q7" s="4" t="s">
        <v>0</v>
      </c>
      <c r="R7" s="3" t="s">
        <v>0</v>
      </c>
      <c r="S7" s="14" t="s">
        <v>0</v>
      </c>
      <c r="U7" s="18">
        <v>45300</v>
      </c>
      <c r="V7" s="8">
        <v>56</v>
      </c>
      <c r="W7" s="7">
        <f t="shared" si="4"/>
        <v>45356</v>
      </c>
      <c r="X7" s="12" t="s">
        <v>0</v>
      </c>
      <c r="Y7" s="12">
        <v>21</v>
      </c>
      <c r="Z7" s="11">
        <f t="shared" si="5"/>
        <v>45335</v>
      </c>
    </row>
    <row r="8" spans="1:26" x14ac:dyDescent="0.25">
      <c r="A8" s="13">
        <v>45570</v>
      </c>
      <c r="B8" s="16">
        <f>56</f>
        <v>56</v>
      </c>
      <c r="C8" s="10">
        <f>Tableau2483[[#This Row],[Date dépôt]]+Tableau2483[[#This Row],[Délais de soutenance (jours)]]</f>
        <v>45626</v>
      </c>
      <c r="D8" s="15" t="s">
        <v>0</v>
      </c>
      <c r="E8" s="12">
        <f>21</f>
        <v>21</v>
      </c>
      <c r="F8" s="2">
        <f>Tableau2483[[#This Row],[1ère date de soutenance disponible]]-21</f>
        <v>45605</v>
      </c>
      <c r="G8" s="15" t="s">
        <v>0</v>
      </c>
      <c r="H8" s="15" t="s">
        <v>0</v>
      </c>
      <c r="I8" s="10"/>
      <c r="J8" s="9">
        <v>45597</v>
      </c>
      <c r="K8" s="71">
        <f t="shared" si="6"/>
        <v>66</v>
      </c>
      <c r="L8" s="43">
        <f t="shared" si="1"/>
        <v>45663</v>
      </c>
      <c r="M8" s="4" t="s">
        <v>0</v>
      </c>
      <c r="N8" s="6">
        <f t="shared" si="2"/>
        <v>22</v>
      </c>
      <c r="O8" s="44">
        <v>45641</v>
      </c>
      <c r="P8" s="47">
        <f t="shared" si="3"/>
        <v>36</v>
      </c>
      <c r="Q8" s="4" t="s">
        <v>0</v>
      </c>
      <c r="R8" s="3" t="s">
        <v>0</v>
      </c>
      <c r="S8" s="14" t="s">
        <v>0</v>
      </c>
      <c r="U8" s="18">
        <v>45301</v>
      </c>
      <c r="V8" s="8">
        <v>56</v>
      </c>
      <c r="W8" s="7">
        <f t="shared" si="4"/>
        <v>45357</v>
      </c>
      <c r="X8" s="12" t="s">
        <v>0</v>
      </c>
      <c r="Y8" s="12">
        <v>21</v>
      </c>
      <c r="Z8" s="11">
        <f t="shared" si="5"/>
        <v>45336</v>
      </c>
    </row>
    <row r="9" spans="1:26" x14ac:dyDescent="0.25">
      <c r="A9" s="13">
        <v>45571</v>
      </c>
      <c r="B9" s="16">
        <f>56</f>
        <v>56</v>
      </c>
      <c r="C9" s="10">
        <f>Tableau2483[[#This Row],[Date dépôt]]+Tableau2483[[#This Row],[Délais de soutenance (jours)]]</f>
        <v>45627</v>
      </c>
      <c r="D9" s="15" t="s">
        <v>0</v>
      </c>
      <c r="E9" s="12">
        <f>21</f>
        <v>21</v>
      </c>
      <c r="F9" s="2">
        <f>Tableau2483[[#This Row],[1ère date de soutenance disponible]]-21</f>
        <v>45606</v>
      </c>
      <c r="G9" s="15" t="s">
        <v>0</v>
      </c>
      <c r="H9" s="15" t="s">
        <v>0</v>
      </c>
      <c r="I9" s="10"/>
      <c r="J9" s="9">
        <v>45598</v>
      </c>
      <c r="K9" s="71">
        <f t="shared" si="6"/>
        <v>65</v>
      </c>
      <c r="L9" s="43">
        <f t="shared" si="1"/>
        <v>45663</v>
      </c>
      <c r="M9" s="4" t="s">
        <v>0</v>
      </c>
      <c r="N9" s="6">
        <f t="shared" si="2"/>
        <v>22</v>
      </c>
      <c r="O9" s="44">
        <v>45641</v>
      </c>
      <c r="P9" s="47">
        <f t="shared" si="3"/>
        <v>35</v>
      </c>
      <c r="Q9" s="4" t="s">
        <v>0</v>
      </c>
      <c r="R9" s="3" t="s">
        <v>0</v>
      </c>
      <c r="S9" s="14" t="s">
        <v>0</v>
      </c>
      <c r="U9" s="18">
        <v>45302</v>
      </c>
      <c r="V9" s="8">
        <v>56</v>
      </c>
      <c r="W9" s="7">
        <f t="shared" si="4"/>
        <v>45358</v>
      </c>
      <c r="X9" s="12" t="s">
        <v>0</v>
      </c>
      <c r="Y9" s="12">
        <v>21</v>
      </c>
      <c r="Z9" s="11">
        <f t="shared" si="5"/>
        <v>45337</v>
      </c>
    </row>
    <row r="10" spans="1:26" x14ac:dyDescent="0.25">
      <c r="A10" s="13">
        <v>45572</v>
      </c>
      <c r="B10" s="16">
        <f>56</f>
        <v>56</v>
      </c>
      <c r="C10" s="10">
        <f>Tableau2483[[#This Row],[Date dépôt]]+Tableau2483[[#This Row],[Délais de soutenance (jours)]]</f>
        <v>45628</v>
      </c>
      <c r="D10" s="15" t="s">
        <v>0</v>
      </c>
      <c r="E10" s="12">
        <f>21</f>
        <v>21</v>
      </c>
      <c r="F10" s="2">
        <f>Tableau2483[[#This Row],[1ère date de soutenance disponible]]-21</f>
        <v>45607</v>
      </c>
      <c r="G10" s="15" t="s">
        <v>0</v>
      </c>
      <c r="H10" s="15" t="s">
        <v>0</v>
      </c>
      <c r="I10" s="10"/>
      <c r="J10" s="9">
        <v>45599</v>
      </c>
      <c r="K10" s="71">
        <f t="shared" si="6"/>
        <v>64</v>
      </c>
      <c r="L10" s="43">
        <f t="shared" si="1"/>
        <v>45663</v>
      </c>
      <c r="M10" s="4" t="s">
        <v>0</v>
      </c>
      <c r="N10" s="6">
        <f t="shared" si="2"/>
        <v>22</v>
      </c>
      <c r="O10" s="44">
        <v>45641</v>
      </c>
      <c r="P10" s="47">
        <f t="shared" si="3"/>
        <v>34</v>
      </c>
      <c r="Q10" s="4" t="s">
        <v>0</v>
      </c>
      <c r="R10" s="3" t="s">
        <v>0</v>
      </c>
      <c r="S10" s="14" t="s">
        <v>0</v>
      </c>
      <c r="U10" s="18">
        <v>45303</v>
      </c>
      <c r="V10" s="8">
        <v>56</v>
      </c>
      <c r="W10" s="7">
        <f t="shared" si="4"/>
        <v>45359</v>
      </c>
      <c r="X10" s="12" t="s">
        <v>0</v>
      </c>
      <c r="Y10" s="12">
        <v>21</v>
      </c>
      <c r="Z10" s="11">
        <f t="shared" si="5"/>
        <v>45338</v>
      </c>
    </row>
    <row r="11" spans="1:26" x14ac:dyDescent="0.25">
      <c r="A11" s="13">
        <v>45573</v>
      </c>
      <c r="B11" s="16">
        <f>56</f>
        <v>56</v>
      </c>
      <c r="C11" s="10">
        <f>Tableau2483[[#This Row],[Date dépôt]]+Tableau2483[[#This Row],[Délais de soutenance (jours)]]</f>
        <v>45629</v>
      </c>
      <c r="D11" s="15" t="s">
        <v>0</v>
      </c>
      <c r="E11" s="12">
        <f>21</f>
        <v>21</v>
      </c>
      <c r="F11" s="2">
        <f>Tableau2483[[#This Row],[1ère date de soutenance disponible]]-21</f>
        <v>45608</v>
      </c>
      <c r="G11" s="15" t="s">
        <v>0</v>
      </c>
      <c r="H11" s="15" t="s">
        <v>0</v>
      </c>
      <c r="I11" s="10"/>
      <c r="J11" s="9">
        <v>45600</v>
      </c>
      <c r="K11" s="71">
        <f t="shared" si="6"/>
        <v>63</v>
      </c>
      <c r="L11" s="43">
        <f t="shared" si="1"/>
        <v>45663</v>
      </c>
      <c r="M11" s="4" t="s">
        <v>0</v>
      </c>
      <c r="N11" s="6">
        <f t="shared" si="2"/>
        <v>22</v>
      </c>
      <c r="O11" s="44">
        <v>45641</v>
      </c>
      <c r="P11" s="47">
        <f t="shared" si="3"/>
        <v>33</v>
      </c>
      <c r="Q11" s="4" t="s">
        <v>0</v>
      </c>
      <c r="R11" s="3" t="s">
        <v>0</v>
      </c>
      <c r="S11" s="14" t="s">
        <v>0</v>
      </c>
      <c r="U11" s="18">
        <v>45304</v>
      </c>
      <c r="V11" s="8">
        <v>56</v>
      </c>
      <c r="W11" s="7">
        <f t="shared" si="4"/>
        <v>45360</v>
      </c>
      <c r="X11" s="12" t="s">
        <v>0</v>
      </c>
      <c r="Y11" s="12">
        <v>21</v>
      </c>
      <c r="Z11" s="11">
        <f t="shared" si="5"/>
        <v>45339</v>
      </c>
    </row>
    <row r="12" spans="1:26" x14ac:dyDescent="0.25">
      <c r="A12" s="13">
        <v>45574</v>
      </c>
      <c r="B12" s="16">
        <f>56</f>
        <v>56</v>
      </c>
      <c r="C12" s="10">
        <f>Tableau2483[[#This Row],[Date dépôt]]+Tableau2483[[#This Row],[Délais de soutenance (jours)]]</f>
        <v>45630</v>
      </c>
      <c r="D12" s="15" t="s">
        <v>0</v>
      </c>
      <c r="E12" s="12">
        <f>21</f>
        <v>21</v>
      </c>
      <c r="F12" s="2">
        <f>Tableau2483[[#This Row],[1ère date de soutenance disponible]]-21</f>
        <v>45609</v>
      </c>
      <c r="G12" s="15" t="s">
        <v>0</v>
      </c>
      <c r="H12" s="15" t="s">
        <v>0</v>
      </c>
      <c r="I12" s="10"/>
      <c r="J12" s="9">
        <v>45601</v>
      </c>
      <c r="K12" s="71">
        <f t="shared" si="6"/>
        <v>62</v>
      </c>
      <c r="L12" s="43">
        <f t="shared" si="1"/>
        <v>45663</v>
      </c>
      <c r="M12" s="4" t="s">
        <v>0</v>
      </c>
      <c r="N12" s="6">
        <f t="shared" si="2"/>
        <v>22</v>
      </c>
      <c r="O12" s="44">
        <v>45641</v>
      </c>
      <c r="P12" s="47">
        <f t="shared" si="3"/>
        <v>32</v>
      </c>
      <c r="Q12" s="4" t="s">
        <v>0</v>
      </c>
      <c r="R12" s="3" t="s">
        <v>0</v>
      </c>
      <c r="S12" s="14" t="s">
        <v>0</v>
      </c>
      <c r="U12" s="17" t="s">
        <v>1</v>
      </c>
      <c r="X12" s="12"/>
      <c r="Y12" s="12"/>
      <c r="Z12" s="11"/>
    </row>
    <row r="13" spans="1:26" x14ac:dyDescent="0.25">
      <c r="A13" s="13">
        <v>45575</v>
      </c>
      <c r="B13" s="16">
        <f>56</f>
        <v>56</v>
      </c>
      <c r="C13" s="10">
        <f>Tableau2483[[#This Row],[Date dépôt]]+Tableau2483[[#This Row],[Délais de soutenance (jours)]]</f>
        <v>45631</v>
      </c>
      <c r="D13" s="15" t="s">
        <v>0</v>
      </c>
      <c r="E13" s="12">
        <f>21</f>
        <v>21</v>
      </c>
      <c r="F13" s="2">
        <f>Tableau2483[[#This Row],[1ère date de soutenance disponible]]-21</f>
        <v>45610</v>
      </c>
      <c r="G13" s="15" t="s">
        <v>0</v>
      </c>
      <c r="H13" s="15" t="s">
        <v>0</v>
      </c>
      <c r="I13" s="10"/>
      <c r="J13" s="9">
        <v>45602</v>
      </c>
      <c r="K13" s="71">
        <f t="shared" si="6"/>
        <v>61</v>
      </c>
      <c r="L13" s="43">
        <f t="shared" si="1"/>
        <v>45663</v>
      </c>
      <c r="M13" s="4" t="s">
        <v>0</v>
      </c>
      <c r="N13" s="6">
        <f t="shared" si="2"/>
        <v>22</v>
      </c>
      <c r="O13" s="44">
        <v>45641</v>
      </c>
      <c r="P13" s="47">
        <f t="shared" si="3"/>
        <v>31</v>
      </c>
      <c r="Q13" s="4" t="s">
        <v>0</v>
      </c>
      <c r="R13" s="3" t="s">
        <v>0</v>
      </c>
      <c r="S13" s="14" t="s">
        <v>0</v>
      </c>
      <c r="X13" s="12"/>
      <c r="Y13" s="12"/>
      <c r="Z13" s="11"/>
    </row>
    <row r="14" spans="1:26" x14ac:dyDescent="0.25">
      <c r="A14" s="13">
        <v>45576</v>
      </c>
      <c r="B14" s="16">
        <f>56</f>
        <v>56</v>
      </c>
      <c r="C14" s="10">
        <f>Tableau2483[[#This Row],[Date dépôt]]+Tableau2483[[#This Row],[Délais de soutenance (jours)]]</f>
        <v>45632</v>
      </c>
      <c r="D14" s="15" t="s">
        <v>0</v>
      </c>
      <c r="E14" s="12">
        <f>21</f>
        <v>21</v>
      </c>
      <c r="F14" s="2">
        <f>Tableau2483[[#This Row],[1ère date de soutenance disponible]]-21</f>
        <v>45611</v>
      </c>
      <c r="G14" s="15" t="s">
        <v>0</v>
      </c>
      <c r="H14" s="15" t="s">
        <v>0</v>
      </c>
      <c r="I14" s="10"/>
      <c r="J14" s="9">
        <v>45603</v>
      </c>
      <c r="K14" s="71">
        <f t="shared" si="6"/>
        <v>60</v>
      </c>
      <c r="L14" s="43">
        <f t="shared" si="1"/>
        <v>45663</v>
      </c>
      <c r="M14" s="4" t="s">
        <v>0</v>
      </c>
      <c r="N14" s="6">
        <f t="shared" si="2"/>
        <v>22</v>
      </c>
      <c r="O14" s="44">
        <v>45641</v>
      </c>
      <c r="P14" s="47">
        <f t="shared" si="3"/>
        <v>30</v>
      </c>
      <c r="Q14" s="4" t="s">
        <v>0</v>
      </c>
      <c r="R14" s="3" t="s">
        <v>0</v>
      </c>
      <c r="S14" s="14" t="s">
        <v>0</v>
      </c>
      <c r="X14" s="12"/>
      <c r="Y14" s="12"/>
      <c r="Z14" s="11"/>
    </row>
    <row r="15" spans="1:26" x14ac:dyDescent="0.25">
      <c r="A15" s="13">
        <v>45577</v>
      </c>
      <c r="B15" s="16">
        <f>56</f>
        <v>56</v>
      </c>
      <c r="C15" s="10">
        <f>Tableau2483[[#This Row],[Date dépôt]]+Tableau2483[[#This Row],[Délais de soutenance (jours)]]</f>
        <v>45633</v>
      </c>
      <c r="D15" s="15" t="s">
        <v>0</v>
      </c>
      <c r="E15" s="12">
        <f>21</f>
        <v>21</v>
      </c>
      <c r="F15" s="2">
        <f>Tableau2483[[#This Row],[1ère date de soutenance disponible]]-21</f>
        <v>45612</v>
      </c>
      <c r="G15" s="15" t="s">
        <v>0</v>
      </c>
      <c r="H15" s="15" t="s">
        <v>0</v>
      </c>
      <c r="I15" s="10"/>
      <c r="J15" s="9">
        <v>45604</v>
      </c>
      <c r="K15" s="71">
        <f>K14-1</f>
        <v>59</v>
      </c>
      <c r="L15" s="43">
        <f t="shared" si="1"/>
        <v>45663</v>
      </c>
      <c r="M15" s="4" t="s">
        <v>0</v>
      </c>
      <c r="N15" s="6">
        <f t="shared" si="2"/>
        <v>22</v>
      </c>
      <c r="O15" s="44">
        <v>45641</v>
      </c>
      <c r="P15" s="47">
        <f t="shared" si="3"/>
        <v>29</v>
      </c>
      <c r="Q15" s="4" t="s">
        <v>0</v>
      </c>
      <c r="R15" s="3" t="s">
        <v>0</v>
      </c>
      <c r="S15" s="14" t="s">
        <v>0</v>
      </c>
      <c r="X15" s="12"/>
      <c r="Y15" s="12"/>
      <c r="Z15" s="11"/>
    </row>
    <row r="16" spans="1:26" x14ac:dyDescent="0.25">
      <c r="A16" s="13">
        <v>45578</v>
      </c>
      <c r="B16" s="16">
        <f>56</f>
        <v>56</v>
      </c>
      <c r="C16" s="10">
        <f>Tableau2483[[#This Row],[Date dépôt]]+Tableau2483[[#This Row],[Délais de soutenance (jours)]]</f>
        <v>45634</v>
      </c>
      <c r="D16" s="15" t="s">
        <v>0</v>
      </c>
      <c r="E16" s="12">
        <f>21</f>
        <v>21</v>
      </c>
      <c r="F16" s="2">
        <f>Tableau2483[[#This Row],[1ère date de soutenance disponible]]-21</f>
        <v>45613</v>
      </c>
      <c r="G16" s="15" t="s">
        <v>0</v>
      </c>
      <c r="H16" s="15" t="s">
        <v>0</v>
      </c>
      <c r="I16" s="10"/>
      <c r="J16" s="9">
        <v>45605</v>
      </c>
      <c r="K16" s="71">
        <f t="shared" si="6"/>
        <v>58</v>
      </c>
      <c r="L16" s="43">
        <f t="shared" si="1"/>
        <v>45663</v>
      </c>
      <c r="M16" s="4" t="s">
        <v>0</v>
      </c>
      <c r="N16" s="6">
        <f t="shared" si="2"/>
        <v>22</v>
      </c>
      <c r="O16" s="44">
        <v>45641</v>
      </c>
      <c r="P16" s="47">
        <f t="shared" si="3"/>
        <v>28</v>
      </c>
      <c r="Q16" s="4" t="s">
        <v>0</v>
      </c>
      <c r="R16" s="3" t="s">
        <v>0</v>
      </c>
      <c r="S16" s="14" t="s">
        <v>0</v>
      </c>
      <c r="X16" s="12"/>
      <c r="Y16" s="12"/>
      <c r="Z16" s="11"/>
    </row>
    <row r="17" spans="1:26" x14ac:dyDescent="0.25">
      <c r="A17" s="13">
        <v>45579</v>
      </c>
      <c r="B17" s="16">
        <f>56</f>
        <v>56</v>
      </c>
      <c r="C17" s="10">
        <f>Tableau2483[[#This Row],[Date dépôt]]+Tableau2483[[#This Row],[Délais de soutenance (jours)]]</f>
        <v>45635</v>
      </c>
      <c r="D17" s="15" t="s">
        <v>0</v>
      </c>
      <c r="E17" s="12">
        <f>21</f>
        <v>21</v>
      </c>
      <c r="F17" s="2">
        <f>Tableau2483[[#This Row],[1ère date de soutenance disponible]]-21</f>
        <v>45614</v>
      </c>
      <c r="G17" s="15" t="s">
        <v>0</v>
      </c>
      <c r="H17" s="15" t="s">
        <v>0</v>
      </c>
      <c r="I17" s="10"/>
      <c r="J17" s="48">
        <v>45606</v>
      </c>
      <c r="K17" s="72">
        <f t="shared" si="6"/>
        <v>57</v>
      </c>
      <c r="L17" s="49">
        <f t="shared" si="1"/>
        <v>45663</v>
      </c>
      <c r="M17" s="50" t="s">
        <v>0</v>
      </c>
      <c r="N17" s="51">
        <f t="shared" si="2"/>
        <v>22</v>
      </c>
      <c r="O17" s="52">
        <v>45641</v>
      </c>
      <c r="P17" s="53">
        <f t="shared" si="3"/>
        <v>27</v>
      </c>
      <c r="Q17" s="50" t="s">
        <v>0</v>
      </c>
      <c r="R17" s="54" t="s">
        <v>0</v>
      </c>
      <c r="S17" s="14" t="s">
        <v>0</v>
      </c>
      <c r="X17" s="12"/>
      <c r="Y17" s="12"/>
      <c r="Z17" s="11"/>
    </row>
    <row r="18" spans="1:26" x14ac:dyDescent="0.25">
      <c r="A18" s="13">
        <v>45580</v>
      </c>
      <c r="B18" s="16">
        <f>56</f>
        <v>56</v>
      </c>
      <c r="C18" s="11">
        <f>Tableau2483[[#This Row],[Date dépôt]]+Tableau2483[[#This Row],[Délais de soutenance (jours)]]</f>
        <v>45636</v>
      </c>
      <c r="D18" s="15" t="s">
        <v>0</v>
      </c>
      <c r="E18" s="12">
        <f>21</f>
        <v>21</v>
      </c>
      <c r="F18" s="15">
        <f>Tableau2483[[#This Row],[1ère date de soutenance disponible]]-21</f>
        <v>45615</v>
      </c>
      <c r="G18" s="15" t="s">
        <v>0</v>
      </c>
      <c r="H18" s="15" t="s">
        <v>0</v>
      </c>
      <c r="I18" s="73"/>
      <c r="X18" s="12"/>
      <c r="Y18" s="12"/>
      <c r="Z18" s="11"/>
    </row>
    <row r="19" spans="1:26" x14ac:dyDescent="0.25">
      <c r="A19" s="13">
        <v>45581</v>
      </c>
      <c r="B19">
        <v>56</v>
      </c>
      <c r="C19" s="10">
        <f>Tableau2483[[#This Row],[Date dépôt]]+Tableau2483[[#This Row],[Délais de soutenance (jours)]]</f>
        <v>45637</v>
      </c>
      <c r="D19" s="2" t="s">
        <v>0</v>
      </c>
      <c r="E19" s="12">
        <f>21</f>
        <v>21</v>
      </c>
      <c r="F19" s="2">
        <f>Tableau2483[[#This Row],[1ère date de soutenance disponible]]-21</f>
        <v>45616</v>
      </c>
      <c r="G19" s="2" t="s">
        <v>0</v>
      </c>
      <c r="H19" s="2" t="s">
        <v>0</v>
      </c>
      <c r="I19" s="10"/>
      <c r="J19" s="92" t="s">
        <v>20</v>
      </c>
      <c r="K19" s="92"/>
      <c r="L19" s="92"/>
      <c r="M19" s="93"/>
      <c r="N19" s="93"/>
      <c r="O19" s="93"/>
      <c r="P19" s="93"/>
      <c r="Q19" s="92"/>
      <c r="R19" s="92"/>
      <c r="S19" s="92"/>
      <c r="X19" s="12"/>
      <c r="Y19" s="12"/>
      <c r="Z19" s="11"/>
    </row>
    <row r="20" spans="1:26" x14ac:dyDescent="0.25">
      <c r="A20" s="13">
        <v>45582</v>
      </c>
      <c r="B20">
        <v>56</v>
      </c>
      <c r="C20" s="10">
        <f>Tableau2483[[#This Row],[Date dépôt]]+Tableau2483[[#This Row],[Délais de soutenance (jours)]]</f>
        <v>45638</v>
      </c>
      <c r="D20" s="2" t="s">
        <v>0</v>
      </c>
      <c r="E20" s="12">
        <f>21</f>
        <v>21</v>
      </c>
      <c r="F20" s="2">
        <f>Tableau2483[[#This Row],[1ère date de soutenance disponible]]-21</f>
        <v>45617</v>
      </c>
      <c r="G20" s="2" t="s">
        <v>0</v>
      </c>
      <c r="H20" s="2" t="s">
        <v>0</v>
      </c>
      <c r="I20" s="10"/>
      <c r="X20" s="12"/>
      <c r="Y20" s="12"/>
      <c r="Z20" s="11"/>
    </row>
    <row r="21" spans="1:26" ht="15.75" thickBot="1" x14ac:dyDescent="0.3">
      <c r="A21" s="13">
        <v>45583</v>
      </c>
      <c r="B21">
        <v>56</v>
      </c>
      <c r="C21" s="10">
        <f>Tableau2483[[#This Row],[Date dépôt]]+Tableau2483[[#This Row],[Délais de soutenance (jours)]]</f>
        <v>45639</v>
      </c>
      <c r="D21" s="2" t="s">
        <v>0</v>
      </c>
      <c r="E21" s="12">
        <f>21</f>
        <v>21</v>
      </c>
      <c r="F21" s="2">
        <f>Tableau2483[[#This Row],[1ère date de soutenance disponible]]-21</f>
        <v>45618</v>
      </c>
      <c r="G21" s="2" t="s">
        <v>0</v>
      </c>
      <c r="H21" s="2" t="s">
        <v>0</v>
      </c>
      <c r="I21" s="10"/>
      <c r="J21" t="s">
        <v>21</v>
      </c>
      <c r="X21" s="12"/>
      <c r="Y21" s="12"/>
      <c r="Z21" s="11"/>
    </row>
    <row r="22" spans="1:26" x14ac:dyDescent="0.25">
      <c r="A22" s="13">
        <v>45584</v>
      </c>
      <c r="B22">
        <v>56</v>
      </c>
      <c r="C22" s="10">
        <f>Tableau2483[[#This Row],[Date dépôt]]+Tableau2483[[#This Row],[Délais de soutenance (jours)]]</f>
        <v>45640</v>
      </c>
      <c r="D22" s="2" t="s">
        <v>0</v>
      </c>
      <c r="E22" s="12">
        <f>21</f>
        <v>21</v>
      </c>
      <c r="F22" s="2">
        <f>Tableau2483[[#This Row],[1ère date de soutenance disponible]]-21</f>
        <v>45619</v>
      </c>
      <c r="G22" s="2" t="s">
        <v>0</v>
      </c>
      <c r="H22" s="2" t="s">
        <v>0</v>
      </c>
      <c r="I22" s="10"/>
      <c r="J22" s="65">
        <v>45607</v>
      </c>
      <c r="K22" s="88">
        <v>70</v>
      </c>
      <c r="L22" s="89">
        <f t="shared" ref="L22:L71" si="7">J22+K22</f>
        <v>45677</v>
      </c>
      <c r="M22" s="90" t="s">
        <v>0</v>
      </c>
      <c r="N22" s="78">
        <v>14</v>
      </c>
      <c r="O22" s="76">
        <f t="shared" ref="O22:O77" si="8">L22-N22</f>
        <v>45663</v>
      </c>
      <c r="P22" s="66">
        <f t="shared" ref="P22:P71" si="9">O22-J22-8</f>
        <v>48</v>
      </c>
      <c r="Q22" s="91" t="s">
        <v>0</v>
      </c>
      <c r="R22" s="91" t="s">
        <v>0</v>
      </c>
      <c r="S22" s="55" t="s">
        <v>0</v>
      </c>
      <c r="X22" s="12"/>
      <c r="Y22" s="12"/>
      <c r="Z22" s="11"/>
    </row>
    <row r="23" spans="1:26" x14ac:dyDescent="0.25">
      <c r="A23" s="13">
        <v>45585</v>
      </c>
      <c r="B23">
        <v>56</v>
      </c>
      <c r="C23" s="10">
        <f>Tableau2483[[#This Row],[Date dépôt]]+Tableau2483[[#This Row],[Délais de soutenance (jours)]]</f>
        <v>45641</v>
      </c>
      <c r="D23" s="2" t="s">
        <v>0</v>
      </c>
      <c r="E23" s="12">
        <f>21</f>
        <v>21</v>
      </c>
      <c r="F23" s="2">
        <f>Tableau2483[[#This Row],[1ère date de soutenance disponible]]-21</f>
        <v>45620</v>
      </c>
      <c r="G23" s="2" t="s">
        <v>0</v>
      </c>
      <c r="H23" s="2" t="s">
        <v>0</v>
      </c>
      <c r="I23" s="10"/>
      <c r="J23" s="67">
        <v>45608</v>
      </c>
      <c r="K23" s="85">
        <v>70</v>
      </c>
      <c r="L23" s="74">
        <f t="shared" si="7"/>
        <v>45678</v>
      </c>
      <c r="M23" s="75" t="s">
        <v>0</v>
      </c>
      <c r="N23" s="79">
        <v>14</v>
      </c>
      <c r="O23" s="77">
        <f t="shared" si="8"/>
        <v>45664</v>
      </c>
      <c r="P23" s="62">
        <f t="shared" si="9"/>
        <v>48</v>
      </c>
      <c r="Q23" s="59" t="s">
        <v>0</v>
      </c>
      <c r="R23" s="59" t="s">
        <v>0</v>
      </c>
      <c r="S23" s="56" t="s">
        <v>0</v>
      </c>
      <c r="X23" s="12"/>
      <c r="Y23" s="12"/>
      <c r="Z23" s="11"/>
    </row>
    <row r="24" spans="1:26" x14ac:dyDescent="0.25">
      <c r="A24" s="13">
        <v>45586</v>
      </c>
      <c r="B24">
        <v>56</v>
      </c>
      <c r="C24" s="10">
        <f>Tableau2483[[#This Row],[Date dépôt]]+Tableau2483[[#This Row],[Délais de soutenance (jours)]]</f>
        <v>45642</v>
      </c>
      <c r="D24" s="2" t="s">
        <v>0</v>
      </c>
      <c r="E24" s="12">
        <f>21</f>
        <v>21</v>
      </c>
      <c r="F24" s="2">
        <f>Tableau2483[[#This Row],[1ère date de soutenance disponible]]-21</f>
        <v>45621</v>
      </c>
      <c r="G24" s="2" t="s">
        <v>0</v>
      </c>
      <c r="H24" s="2" t="s">
        <v>0</v>
      </c>
      <c r="I24" s="10"/>
      <c r="J24" s="67">
        <v>45609</v>
      </c>
      <c r="K24" s="85">
        <v>70</v>
      </c>
      <c r="L24" s="74">
        <f t="shared" si="7"/>
        <v>45679</v>
      </c>
      <c r="M24" s="75" t="s">
        <v>0</v>
      </c>
      <c r="N24" s="79">
        <v>14</v>
      </c>
      <c r="O24" s="77">
        <f t="shared" si="8"/>
        <v>45665</v>
      </c>
      <c r="P24" s="62">
        <f t="shared" si="9"/>
        <v>48</v>
      </c>
      <c r="Q24" s="59" t="s">
        <v>0</v>
      </c>
      <c r="R24" s="59" t="s">
        <v>0</v>
      </c>
      <c r="S24" s="56" t="s">
        <v>0</v>
      </c>
      <c r="X24" s="12"/>
      <c r="Y24" s="12"/>
      <c r="Z24" s="11"/>
    </row>
    <row r="25" spans="1:26" x14ac:dyDescent="0.25">
      <c r="A25" s="13">
        <v>45587</v>
      </c>
      <c r="B25">
        <v>56</v>
      </c>
      <c r="C25" s="10">
        <f>Tableau2483[[#This Row],[Date dépôt]]+Tableau2483[[#This Row],[Délais de soutenance (jours)]]</f>
        <v>45643</v>
      </c>
      <c r="D25" s="2" t="s">
        <v>0</v>
      </c>
      <c r="E25" s="12">
        <f>21</f>
        <v>21</v>
      </c>
      <c r="F25" s="2">
        <f>Tableau2483[[#This Row],[1ère date de soutenance disponible]]-21</f>
        <v>45622</v>
      </c>
      <c r="G25" s="2" t="s">
        <v>0</v>
      </c>
      <c r="H25" s="2" t="s">
        <v>0</v>
      </c>
      <c r="I25" s="10"/>
      <c r="J25" s="67">
        <v>45610</v>
      </c>
      <c r="K25" s="85">
        <v>70</v>
      </c>
      <c r="L25" s="74">
        <f t="shared" si="7"/>
        <v>45680</v>
      </c>
      <c r="M25" s="75" t="s">
        <v>0</v>
      </c>
      <c r="N25" s="79">
        <v>14</v>
      </c>
      <c r="O25" s="77">
        <f t="shared" si="8"/>
        <v>45666</v>
      </c>
      <c r="P25" s="62">
        <f t="shared" si="9"/>
        <v>48</v>
      </c>
      <c r="Q25" s="59" t="s">
        <v>0</v>
      </c>
      <c r="R25" s="59" t="s">
        <v>0</v>
      </c>
      <c r="S25" s="56" t="s">
        <v>0</v>
      </c>
      <c r="X25" s="12"/>
      <c r="Y25" s="12"/>
      <c r="Z25" s="11"/>
    </row>
    <row r="26" spans="1:26" x14ac:dyDescent="0.25">
      <c r="A26" s="13">
        <v>45588</v>
      </c>
      <c r="B26">
        <v>56</v>
      </c>
      <c r="C26" s="10">
        <f>Tableau2483[[#This Row],[Date dépôt]]+Tableau2483[[#This Row],[Délais de soutenance (jours)]]</f>
        <v>45644</v>
      </c>
      <c r="D26" s="2" t="s">
        <v>0</v>
      </c>
      <c r="E26" s="12">
        <f>21</f>
        <v>21</v>
      </c>
      <c r="F26" s="2">
        <f>Tableau2483[[#This Row],[1ère date de soutenance disponible]]-21</f>
        <v>45623</v>
      </c>
      <c r="G26" s="2" t="s">
        <v>0</v>
      </c>
      <c r="H26" s="2" t="s">
        <v>0</v>
      </c>
      <c r="I26" s="10"/>
      <c r="J26" s="67">
        <v>45611</v>
      </c>
      <c r="K26" s="85">
        <v>70</v>
      </c>
      <c r="L26" s="74">
        <f t="shared" si="7"/>
        <v>45681</v>
      </c>
      <c r="M26" s="75" t="s">
        <v>0</v>
      </c>
      <c r="N26" s="79">
        <v>14</v>
      </c>
      <c r="O26" s="77">
        <f t="shared" si="8"/>
        <v>45667</v>
      </c>
      <c r="P26" s="62">
        <f t="shared" si="9"/>
        <v>48</v>
      </c>
      <c r="Q26" s="59" t="s">
        <v>0</v>
      </c>
      <c r="R26" s="59" t="s">
        <v>0</v>
      </c>
      <c r="S26" s="56" t="s">
        <v>0</v>
      </c>
      <c r="X26" s="12"/>
      <c r="Y26" s="12"/>
      <c r="Z26" s="11"/>
    </row>
    <row r="27" spans="1:26" x14ac:dyDescent="0.25">
      <c r="A27" s="13">
        <v>45589</v>
      </c>
      <c r="B27">
        <v>56</v>
      </c>
      <c r="C27" s="10">
        <f>Tableau2483[[#This Row],[Date dépôt]]+Tableau2483[[#This Row],[Délais de soutenance (jours)]]</f>
        <v>45645</v>
      </c>
      <c r="D27" s="2" t="s">
        <v>0</v>
      </c>
      <c r="E27" s="12">
        <f>21</f>
        <v>21</v>
      </c>
      <c r="F27" s="2">
        <f>Tableau2483[[#This Row],[1ère date de soutenance disponible]]-21</f>
        <v>45624</v>
      </c>
      <c r="G27" s="2" t="s">
        <v>0</v>
      </c>
      <c r="H27" s="2" t="s">
        <v>0</v>
      </c>
      <c r="I27" s="10"/>
      <c r="J27" s="67">
        <v>45612</v>
      </c>
      <c r="K27" s="85">
        <v>70</v>
      </c>
      <c r="L27" s="74">
        <f t="shared" si="7"/>
        <v>45682</v>
      </c>
      <c r="M27" s="75" t="s">
        <v>0</v>
      </c>
      <c r="N27" s="79">
        <v>14</v>
      </c>
      <c r="O27" s="77">
        <f t="shared" si="8"/>
        <v>45668</v>
      </c>
      <c r="P27" s="62">
        <f t="shared" si="9"/>
        <v>48</v>
      </c>
      <c r="Q27" s="59" t="s">
        <v>0</v>
      </c>
      <c r="R27" s="59" t="s">
        <v>0</v>
      </c>
      <c r="S27" s="56" t="s">
        <v>0</v>
      </c>
      <c r="X27" s="12"/>
      <c r="Y27" s="12"/>
      <c r="Z27" s="11"/>
    </row>
    <row r="28" spans="1:26" x14ac:dyDescent="0.25">
      <c r="A28" s="13">
        <v>45590</v>
      </c>
      <c r="B28">
        <v>56</v>
      </c>
      <c r="C28" s="10">
        <f>Tableau2483[[#This Row],[Date dépôt]]+Tableau2483[[#This Row],[Délais de soutenance (jours)]]</f>
        <v>45646</v>
      </c>
      <c r="D28" s="2" t="s">
        <v>0</v>
      </c>
      <c r="E28" s="12">
        <f>21</f>
        <v>21</v>
      </c>
      <c r="F28" s="2">
        <f>Tableau2483[[#This Row],[1ère date de soutenance disponible]]-21</f>
        <v>45625</v>
      </c>
      <c r="G28" s="2" t="s">
        <v>0</v>
      </c>
      <c r="H28" s="2" t="s">
        <v>0</v>
      </c>
      <c r="I28" s="10"/>
      <c r="J28" s="67">
        <v>45613</v>
      </c>
      <c r="K28" s="85">
        <v>70</v>
      </c>
      <c r="L28" s="74">
        <f t="shared" si="7"/>
        <v>45683</v>
      </c>
      <c r="M28" s="75" t="s">
        <v>0</v>
      </c>
      <c r="N28" s="79">
        <v>14</v>
      </c>
      <c r="O28" s="77">
        <f t="shared" si="8"/>
        <v>45669</v>
      </c>
      <c r="P28" s="62">
        <f t="shared" si="9"/>
        <v>48</v>
      </c>
      <c r="Q28" s="59" t="s">
        <v>0</v>
      </c>
      <c r="R28" s="59" t="s">
        <v>0</v>
      </c>
      <c r="S28" s="56" t="s">
        <v>0</v>
      </c>
      <c r="X28" s="12"/>
      <c r="Y28" s="12"/>
      <c r="Z28" s="11"/>
    </row>
    <row r="29" spans="1:26" x14ac:dyDescent="0.25">
      <c r="A29" s="13">
        <v>45591</v>
      </c>
      <c r="B29">
        <v>56</v>
      </c>
      <c r="C29" s="10">
        <f>Tableau2483[[#This Row],[Date dépôt]]+Tableau2483[[#This Row],[Délais de soutenance (jours)]]</f>
        <v>45647</v>
      </c>
      <c r="D29" s="2" t="s">
        <v>0</v>
      </c>
      <c r="E29" s="12">
        <f>21</f>
        <v>21</v>
      </c>
      <c r="F29" s="2">
        <f>Tableau2483[[#This Row],[1ère date de soutenance disponible]]-21</f>
        <v>45626</v>
      </c>
      <c r="G29" s="2" t="s">
        <v>0</v>
      </c>
      <c r="H29" s="2" t="s">
        <v>0</v>
      </c>
      <c r="I29" s="10"/>
      <c r="J29" s="67">
        <v>45614</v>
      </c>
      <c r="K29" s="86">
        <f t="shared" ref="K29:K35" si="10">56+14</f>
        <v>70</v>
      </c>
      <c r="L29" s="46">
        <f t="shared" si="7"/>
        <v>45684</v>
      </c>
      <c r="M29" s="59" t="s">
        <v>0</v>
      </c>
      <c r="N29" s="79">
        <v>14</v>
      </c>
      <c r="O29" s="64">
        <f t="shared" si="8"/>
        <v>45670</v>
      </c>
      <c r="P29" s="62">
        <f t="shared" si="9"/>
        <v>48</v>
      </c>
      <c r="Q29" s="59" t="s">
        <v>0</v>
      </c>
      <c r="R29" s="59" t="s">
        <v>0</v>
      </c>
      <c r="S29" s="56" t="s">
        <v>0</v>
      </c>
      <c r="X29" s="12"/>
      <c r="Y29" s="12"/>
      <c r="Z29" s="11"/>
    </row>
    <row r="30" spans="1:26" x14ac:dyDescent="0.25">
      <c r="A30" s="13">
        <v>45592</v>
      </c>
      <c r="B30">
        <v>56</v>
      </c>
      <c r="C30" s="10">
        <f>Tableau2483[[#This Row],[Date dépôt]]+Tableau2483[[#This Row],[Délais de soutenance (jours)]]</f>
        <v>45648</v>
      </c>
      <c r="D30" s="2" t="s">
        <v>0</v>
      </c>
      <c r="E30" s="12">
        <f>21</f>
        <v>21</v>
      </c>
      <c r="F30" s="2">
        <f>Tableau2483[[#This Row],[1ère date de soutenance disponible]]-21</f>
        <v>45627</v>
      </c>
      <c r="G30" s="2" t="s">
        <v>0</v>
      </c>
      <c r="H30" s="2" t="s">
        <v>0</v>
      </c>
      <c r="I30" s="10"/>
      <c r="J30" s="67">
        <v>45615</v>
      </c>
      <c r="K30" s="86">
        <f t="shared" si="10"/>
        <v>70</v>
      </c>
      <c r="L30" s="46">
        <f t="shared" si="7"/>
        <v>45685</v>
      </c>
      <c r="M30" s="59" t="s">
        <v>0</v>
      </c>
      <c r="N30" s="79">
        <v>14</v>
      </c>
      <c r="O30" s="64">
        <f t="shared" si="8"/>
        <v>45671</v>
      </c>
      <c r="P30" s="62">
        <f t="shared" si="9"/>
        <v>48</v>
      </c>
      <c r="Q30" s="59" t="s">
        <v>0</v>
      </c>
      <c r="R30" s="59" t="s">
        <v>0</v>
      </c>
      <c r="S30" s="56" t="s">
        <v>0</v>
      </c>
      <c r="X30" s="12"/>
      <c r="Y30" s="12"/>
      <c r="Z30" s="11"/>
    </row>
    <row r="31" spans="1:26" x14ac:dyDescent="0.25">
      <c r="C31" s="10"/>
      <c r="D31" s="2"/>
      <c r="E31" s="2"/>
      <c r="F31" s="2"/>
      <c r="G31" s="2"/>
      <c r="H31" s="2"/>
      <c r="I31" s="10"/>
      <c r="J31" s="67">
        <v>45616</v>
      </c>
      <c r="K31" s="86">
        <f t="shared" si="10"/>
        <v>70</v>
      </c>
      <c r="L31" s="46">
        <f t="shared" si="7"/>
        <v>45686</v>
      </c>
      <c r="M31" s="59" t="s">
        <v>0</v>
      </c>
      <c r="N31" s="79">
        <v>14</v>
      </c>
      <c r="O31" s="64">
        <f t="shared" si="8"/>
        <v>45672</v>
      </c>
      <c r="P31" s="62">
        <f t="shared" si="9"/>
        <v>48</v>
      </c>
      <c r="Q31" s="59" t="s">
        <v>0</v>
      </c>
      <c r="R31" s="59" t="s">
        <v>0</v>
      </c>
      <c r="S31" s="56" t="s">
        <v>0</v>
      </c>
      <c r="X31" s="12"/>
      <c r="Y31" s="12"/>
      <c r="Z31" s="11"/>
    </row>
    <row r="32" spans="1:26" x14ac:dyDescent="0.25">
      <c r="C32" s="10"/>
      <c r="D32" s="2"/>
      <c r="E32" s="2"/>
      <c r="F32" s="2"/>
      <c r="G32" s="2"/>
      <c r="H32" s="2"/>
      <c r="I32" s="10"/>
      <c r="J32" s="67">
        <v>45617</v>
      </c>
      <c r="K32" s="86">
        <f t="shared" si="10"/>
        <v>70</v>
      </c>
      <c r="L32" s="46">
        <f t="shared" si="7"/>
        <v>45687</v>
      </c>
      <c r="M32" s="59" t="s">
        <v>0</v>
      </c>
      <c r="N32" s="79">
        <v>14</v>
      </c>
      <c r="O32" s="64">
        <f t="shared" si="8"/>
        <v>45673</v>
      </c>
      <c r="P32" s="62">
        <f t="shared" si="9"/>
        <v>48</v>
      </c>
      <c r="Q32" s="59" t="s">
        <v>0</v>
      </c>
      <c r="R32" s="59" t="s">
        <v>0</v>
      </c>
      <c r="S32" s="56" t="s">
        <v>0</v>
      </c>
      <c r="X32" s="12"/>
      <c r="Y32" s="12"/>
      <c r="Z32" s="11"/>
    </row>
    <row r="33" spans="3:26" x14ac:dyDescent="0.25">
      <c r="C33" s="10"/>
      <c r="D33" s="2"/>
      <c r="E33" s="2"/>
      <c r="F33" s="2"/>
      <c r="G33" s="2"/>
      <c r="H33" s="2"/>
      <c r="I33" s="10"/>
      <c r="J33" s="67">
        <v>45618</v>
      </c>
      <c r="K33" s="86">
        <f t="shared" si="10"/>
        <v>70</v>
      </c>
      <c r="L33" s="46">
        <f t="shared" si="7"/>
        <v>45688</v>
      </c>
      <c r="M33" s="59" t="s">
        <v>0</v>
      </c>
      <c r="N33" s="79">
        <v>14</v>
      </c>
      <c r="O33" s="64">
        <f t="shared" si="8"/>
        <v>45674</v>
      </c>
      <c r="P33" s="62">
        <f t="shared" si="9"/>
        <v>48</v>
      </c>
      <c r="Q33" s="59" t="s">
        <v>0</v>
      </c>
      <c r="R33" s="59" t="s">
        <v>0</v>
      </c>
      <c r="S33" s="56" t="s">
        <v>0</v>
      </c>
      <c r="X33" s="12"/>
      <c r="Y33" s="12"/>
      <c r="Z33" s="11"/>
    </row>
    <row r="34" spans="3:26" x14ac:dyDescent="0.25">
      <c r="C34" s="10"/>
      <c r="D34" s="2"/>
      <c r="E34" s="2"/>
      <c r="F34" s="2"/>
      <c r="G34" s="2"/>
      <c r="H34" s="2"/>
      <c r="I34" s="10"/>
      <c r="J34" s="67">
        <v>45619</v>
      </c>
      <c r="K34" s="86">
        <f t="shared" si="10"/>
        <v>70</v>
      </c>
      <c r="L34" s="46">
        <f t="shared" si="7"/>
        <v>45689</v>
      </c>
      <c r="M34" s="59" t="s">
        <v>0</v>
      </c>
      <c r="N34" s="79">
        <v>14</v>
      </c>
      <c r="O34" s="64">
        <f t="shared" si="8"/>
        <v>45675</v>
      </c>
      <c r="P34" s="62">
        <f t="shared" si="9"/>
        <v>48</v>
      </c>
      <c r="Q34" s="59" t="s">
        <v>0</v>
      </c>
      <c r="R34" s="59" t="s">
        <v>0</v>
      </c>
      <c r="S34" s="56" t="s">
        <v>0</v>
      </c>
      <c r="X34" s="12"/>
      <c r="Y34" s="12"/>
      <c r="Z34" s="11"/>
    </row>
    <row r="35" spans="3:26" ht="15.75" thickBot="1" x14ac:dyDescent="0.3">
      <c r="C35" s="10"/>
      <c r="D35" s="2"/>
      <c r="E35" s="2"/>
      <c r="F35" s="2"/>
      <c r="G35" s="2"/>
      <c r="H35" s="2"/>
      <c r="I35" s="10"/>
      <c r="J35" s="68">
        <v>45620</v>
      </c>
      <c r="K35" s="87">
        <f t="shared" si="10"/>
        <v>70</v>
      </c>
      <c r="L35" s="83">
        <f t="shared" si="7"/>
        <v>45690</v>
      </c>
      <c r="M35" s="60" t="s">
        <v>0</v>
      </c>
      <c r="N35" s="80">
        <v>14</v>
      </c>
      <c r="O35" s="84">
        <f t="shared" si="8"/>
        <v>45676</v>
      </c>
      <c r="P35" s="69">
        <f t="shared" si="9"/>
        <v>48</v>
      </c>
      <c r="Q35" s="60" t="s">
        <v>0</v>
      </c>
      <c r="R35" s="60" t="s">
        <v>0</v>
      </c>
      <c r="S35" s="57" t="s">
        <v>0</v>
      </c>
      <c r="X35" s="12"/>
      <c r="Y35" s="12"/>
      <c r="Z35" s="11"/>
    </row>
    <row r="36" spans="3:26" x14ac:dyDescent="0.25">
      <c r="C36" s="10"/>
      <c r="D36" s="2"/>
      <c r="E36" s="2"/>
      <c r="F36" s="2"/>
      <c r="G36" s="2"/>
      <c r="H36" s="2"/>
      <c r="I36" s="10"/>
      <c r="J36" s="67">
        <v>45621</v>
      </c>
      <c r="K36" s="63">
        <v>56</v>
      </c>
      <c r="L36" s="46">
        <f t="shared" si="7"/>
        <v>45677</v>
      </c>
      <c r="M36" s="59" t="s">
        <v>0</v>
      </c>
      <c r="N36" s="79">
        <v>14</v>
      </c>
      <c r="O36" s="81">
        <f t="shared" si="8"/>
        <v>45663</v>
      </c>
      <c r="P36" s="62">
        <f t="shared" si="9"/>
        <v>34</v>
      </c>
      <c r="Q36" s="59" t="s">
        <v>0</v>
      </c>
      <c r="R36" s="59" t="s">
        <v>0</v>
      </c>
      <c r="S36" s="56" t="s">
        <v>0</v>
      </c>
      <c r="X36" s="12"/>
      <c r="Y36" s="12"/>
      <c r="Z36" s="11"/>
    </row>
    <row r="37" spans="3:26" x14ac:dyDescent="0.25">
      <c r="C37" s="10"/>
      <c r="D37" s="2"/>
      <c r="E37" s="2"/>
      <c r="F37" s="2"/>
      <c r="G37" s="2"/>
      <c r="H37" s="2"/>
      <c r="I37" s="10"/>
      <c r="J37" s="67">
        <v>45622</v>
      </c>
      <c r="K37" s="63">
        <v>56</v>
      </c>
      <c r="L37" s="46">
        <f t="shared" si="7"/>
        <v>45678</v>
      </c>
      <c r="M37" s="59" t="s">
        <v>0</v>
      </c>
      <c r="N37" s="79">
        <v>14</v>
      </c>
      <c r="O37" s="64">
        <f t="shared" si="8"/>
        <v>45664</v>
      </c>
      <c r="P37" s="62">
        <f t="shared" si="9"/>
        <v>34</v>
      </c>
      <c r="Q37" s="59" t="s">
        <v>0</v>
      </c>
      <c r="R37" s="59" t="s">
        <v>0</v>
      </c>
      <c r="S37" s="56" t="s">
        <v>0</v>
      </c>
      <c r="X37" s="12"/>
      <c r="Y37" s="12"/>
      <c r="Z37" s="11"/>
    </row>
    <row r="38" spans="3:26" x14ac:dyDescent="0.25">
      <c r="C38" s="10"/>
      <c r="D38" s="2"/>
      <c r="E38" s="2"/>
      <c r="F38" s="2"/>
      <c r="G38" s="2"/>
      <c r="H38" s="2"/>
      <c r="I38" s="10"/>
      <c r="J38" s="67">
        <v>45623</v>
      </c>
      <c r="K38" s="63">
        <v>56</v>
      </c>
      <c r="L38" s="46">
        <f t="shared" si="7"/>
        <v>45679</v>
      </c>
      <c r="M38" s="59" t="s">
        <v>0</v>
      </c>
      <c r="N38" s="79">
        <v>14</v>
      </c>
      <c r="O38" s="64">
        <f t="shared" si="8"/>
        <v>45665</v>
      </c>
      <c r="P38" s="62">
        <f t="shared" si="9"/>
        <v>34</v>
      </c>
      <c r="Q38" s="59" t="s">
        <v>0</v>
      </c>
      <c r="R38" s="59" t="s">
        <v>0</v>
      </c>
      <c r="S38" s="56" t="s">
        <v>0</v>
      </c>
      <c r="X38" s="12"/>
      <c r="Y38" s="12"/>
      <c r="Z38" s="11"/>
    </row>
    <row r="39" spans="3:26" x14ac:dyDescent="0.25">
      <c r="C39" s="10"/>
      <c r="D39" s="2"/>
      <c r="E39" s="2"/>
      <c r="F39" s="2"/>
      <c r="G39" s="2"/>
      <c r="H39" s="2"/>
      <c r="I39" s="10"/>
      <c r="J39" s="67">
        <v>45624</v>
      </c>
      <c r="K39" s="63">
        <v>56</v>
      </c>
      <c r="L39" s="46">
        <f t="shared" si="7"/>
        <v>45680</v>
      </c>
      <c r="M39" s="59" t="s">
        <v>0</v>
      </c>
      <c r="N39" s="79">
        <v>14</v>
      </c>
      <c r="O39" s="64">
        <f t="shared" si="8"/>
        <v>45666</v>
      </c>
      <c r="P39" s="62">
        <f t="shared" si="9"/>
        <v>34</v>
      </c>
      <c r="Q39" s="59" t="s">
        <v>0</v>
      </c>
      <c r="R39" s="59" t="s">
        <v>0</v>
      </c>
      <c r="S39" s="56" t="s">
        <v>0</v>
      </c>
      <c r="X39" s="12"/>
      <c r="Y39" s="12"/>
      <c r="Z39" s="11"/>
    </row>
    <row r="40" spans="3:26" x14ac:dyDescent="0.25">
      <c r="C40" s="10"/>
      <c r="D40" s="2"/>
      <c r="E40" s="2"/>
      <c r="F40" s="2"/>
      <c r="G40" s="2"/>
      <c r="H40" s="2"/>
      <c r="I40" s="10"/>
      <c r="J40" s="67">
        <v>45625</v>
      </c>
      <c r="K40" s="63">
        <v>56</v>
      </c>
      <c r="L40" s="46">
        <f t="shared" si="7"/>
        <v>45681</v>
      </c>
      <c r="M40" s="59" t="s">
        <v>0</v>
      </c>
      <c r="N40" s="79">
        <v>14</v>
      </c>
      <c r="O40" s="64">
        <f t="shared" si="8"/>
        <v>45667</v>
      </c>
      <c r="P40" s="62">
        <f t="shared" si="9"/>
        <v>34</v>
      </c>
      <c r="Q40" s="59" t="s">
        <v>0</v>
      </c>
      <c r="R40" s="59" t="s">
        <v>0</v>
      </c>
      <c r="S40" s="56" t="s">
        <v>0</v>
      </c>
      <c r="X40" s="12"/>
      <c r="Y40" s="12"/>
      <c r="Z40" s="11"/>
    </row>
    <row r="41" spans="3:26" x14ac:dyDescent="0.25">
      <c r="C41" s="10"/>
      <c r="D41" s="2"/>
      <c r="E41" s="2"/>
      <c r="F41" s="2"/>
      <c r="G41" s="2"/>
      <c r="H41" s="2"/>
      <c r="I41" s="10"/>
      <c r="J41" s="67">
        <v>45626</v>
      </c>
      <c r="K41" s="63">
        <v>56</v>
      </c>
      <c r="L41" s="46">
        <f t="shared" si="7"/>
        <v>45682</v>
      </c>
      <c r="M41" s="59" t="s">
        <v>0</v>
      </c>
      <c r="N41" s="79">
        <v>14</v>
      </c>
      <c r="O41" s="64">
        <f t="shared" si="8"/>
        <v>45668</v>
      </c>
      <c r="P41" s="62">
        <f t="shared" si="9"/>
        <v>34</v>
      </c>
      <c r="Q41" s="59" t="s">
        <v>0</v>
      </c>
      <c r="R41" s="59" t="s">
        <v>0</v>
      </c>
      <c r="S41" s="56" t="s">
        <v>0</v>
      </c>
      <c r="X41" s="12"/>
      <c r="Y41" s="12"/>
      <c r="Z41" s="11"/>
    </row>
    <row r="42" spans="3:26" x14ac:dyDescent="0.25">
      <c r="C42" s="10"/>
      <c r="D42" s="2"/>
      <c r="E42" s="2"/>
      <c r="F42" s="2"/>
      <c r="G42" s="2"/>
      <c r="H42" s="2"/>
      <c r="I42" s="10"/>
      <c r="J42" s="67">
        <v>45627</v>
      </c>
      <c r="K42" s="63">
        <v>56</v>
      </c>
      <c r="L42" s="46">
        <f t="shared" si="7"/>
        <v>45683</v>
      </c>
      <c r="M42" s="59" t="s">
        <v>0</v>
      </c>
      <c r="N42" s="79">
        <v>14</v>
      </c>
      <c r="O42" s="64">
        <f t="shared" si="8"/>
        <v>45669</v>
      </c>
      <c r="P42" s="62">
        <f t="shared" si="9"/>
        <v>34</v>
      </c>
      <c r="Q42" s="59" t="s">
        <v>0</v>
      </c>
      <c r="R42" s="59" t="s">
        <v>0</v>
      </c>
      <c r="S42" s="56" t="s">
        <v>0</v>
      </c>
      <c r="X42" s="12"/>
      <c r="Y42" s="12"/>
      <c r="Z42" s="11"/>
    </row>
    <row r="43" spans="3:26" x14ac:dyDescent="0.25">
      <c r="C43" s="10"/>
      <c r="D43" s="2"/>
      <c r="E43" s="2"/>
      <c r="F43" s="2"/>
      <c r="G43" s="2"/>
      <c r="H43" s="2"/>
      <c r="I43" s="10"/>
      <c r="J43" s="67">
        <v>45628</v>
      </c>
      <c r="K43" s="63">
        <v>56</v>
      </c>
      <c r="L43" s="46">
        <f t="shared" si="7"/>
        <v>45684</v>
      </c>
      <c r="M43" s="59" t="s">
        <v>0</v>
      </c>
      <c r="N43" s="79">
        <v>14</v>
      </c>
      <c r="O43" s="64">
        <f t="shared" si="8"/>
        <v>45670</v>
      </c>
      <c r="P43" s="62">
        <f t="shared" si="9"/>
        <v>34</v>
      </c>
      <c r="Q43" s="59" t="s">
        <v>0</v>
      </c>
      <c r="R43" s="59" t="s">
        <v>0</v>
      </c>
      <c r="S43" s="56" t="s">
        <v>0</v>
      </c>
      <c r="X43" s="12"/>
      <c r="Y43" s="12"/>
      <c r="Z43" s="11"/>
    </row>
    <row r="44" spans="3:26" x14ac:dyDescent="0.25">
      <c r="C44" s="10"/>
      <c r="D44" s="2"/>
      <c r="E44" s="2"/>
      <c r="F44" s="2"/>
      <c r="G44" s="2"/>
      <c r="H44" s="2"/>
      <c r="I44" s="10"/>
      <c r="J44" s="67">
        <v>45629</v>
      </c>
      <c r="K44" s="63">
        <v>56</v>
      </c>
      <c r="L44" s="46">
        <f t="shared" si="7"/>
        <v>45685</v>
      </c>
      <c r="M44" s="59" t="s">
        <v>0</v>
      </c>
      <c r="N44" s="79">
        <v>14</v>
      </c>
      <c r="O44" s="64">
        <f t="shared" si="8"/>
        <v>45671</v>
      </c>
      <c r="P44" s="62">
        <f t="shared" si="9"/>
        <v>34</v>
      </c>
      <c r="Q44" s="59" t="s">
        <v>0</v>
      </c>
      <c r="R44" s="59" t="s">
        <v>0</v>
      </c>
      <c r="S44" s="56" t="s">
        <v>0</v>
      </c>
      <c r="X44" s="12"/>
      <c r="Y44" s="12"/>
      <c r="Z44" s="11"/>
    </row>
    <row r="45" spans="3:26" x14ac:dyDescent="0.25">
      <c r="C45" s="10"/>
      <c r="D45" s="2"/>
      <c r="E45" s="2"/>
      <c r="F45" s="2"/>
      <c r="G45" s="2"/>
      <c r="H45" s="2"/>
      <c r="I45" s="10"/>
      <c r="J45" s="67">
        <v>45630</v>
      </c>
      <c r="K45" s="63">
        <v>56</v>
      </c>
      <c r="L45" s="46">
        <f t="shared" si="7"/>
        <v>45686</v>
      </c>
      <c r="M45" s="59" t="s">
        <v>0</v>
      </c>
      <c r="N45" s="79">
        <v>14</v>
      </c>
      <c r="O45" s="64">
        <f t="shared" si="8"/>
        <v>45672</v>
      </c>
      <c r="P45" s="62">
        <f t="shared" si="9"/>
        <v>34</v>
      </c>
      <c r="Q45" s="59" t="s">
        <v>0</v>
      </c>
      <c r="R45" s="59" t="s">
        <v>0</v>
      </c>
      <c r="S45" s="58" t="s">
        <v>0</v>
      </c>
      <c r="X45" s="12"/>
      <c r="Y45" s="12"/>
      <c r="Z45" s="11"/>
    </row>
    <row r="46" spans="3:26" x14ac:dyDescent="0.25">
      <c r="C46" s="10"/>
      <c r="D46" s="2"/>
      <c r="E46" s="2"/>
      <c r="F46" s="2"/>
      <c r="G46" s="2"/>
      <c r="H46" s="2"/>
      <c r="I46" s="10"/>
      <c r="J46" s="67">
        <v>45631</v>
      </c>
      <c r="K46" s="63">
        <v>56</v>
      </c>
      <c r="L46" s="46">
        <f t="shared" si="7"/>
        <v>45687</v>
      </c>
      <c r="M46" s="59" t="s">
        <v>0</v>
      </c>
      <c r="N46" s="79">
        <v>14</v>
      </c>
      <c r="O46" s="64">
        <f t="shared" si="8"/>
        <v>45673</v>
      </c>
      <c r="P46" s="62">
        <f t="shared" si="9"/>
        <v>34</v>
      </c>
      <c r="Q46" s="59" t="s">
        <v>0</v>
      </c>
      <c r="R46" s="59" t="s">
        <v>0</v>
      </c>
      <c r="S46" s="58" t="s">
        <v>0</v>
      </c>
      <c r="U46" s="2"/>
    </row>
    <row r="47" spans="3:26" x14ac:dyDescent="0.25">
      <c r="C47" s="10"/>
      <c r="D47" s="2"/>
      <c r="E47" s="2"/>
      <c r="F47" s="2"/>
      <c r="G47" s="2"/>
      <c r="H47" s="2"/>
      <c r="I47" s="10"/>
      <c r="J47" s="67">
        <v>45632</v>
      </c>
      <c r="K47" s="63">
        <v>56</v>
      </c>
      <c r="L47" s="46">
        <f t="shared" si="7"/>
        <v>45688</v>
      </c>
      <c r="M47" s="59" t="s">
        <v>0</v>
      </c>
      <c r="N47" s="79">
        <v>14</v>
      </c>
      <c r="O47" s="64">
        <f t="shared" si="8"/>
        <v>45674</v>
      </c>
      <c r="P47" s="62">
        <f t="shared" si="9"/>
        <v>34</v>
      </c>
      <c r="Q47" s="59" t="s">
        <v>0</v>
      </c>
      <c r="R47" s="59" t="s">
        <v>0</v>
      </c>
      <c r="S47" s="58" t="s">
        <v>0</v>
      </c>
    </row>
    <row r="48" spans="3:26" x14ac:dyDescent="0.25">
      <c r="C48" s="10"/>
      <c r="D48" s="2"/>
      <c r="E48" s="2"/>
      <c r="F48" s="2"/>
      <c r="G48" s="2"/>
      <c r="H48" s="2"/>
      <c r="I48" s="10"/>
      <c r="J48" s="67">
        <v>45633</v>
      </c>
      <c r="K48" s="63">
        <v>56</v>
      </c>
      <c r="L48" s="46">
        <f t="shared" si="7"/>
        <v>45689</v>
      </c>
      <c r="M48" s="59" t="s">
        <v>0</v>
      </c>
      <c r="N48" s="79">
        <v>14</v>
      </c>
      <c r="O48" s="64">
        <f t="shared" si="8"/>
        <v>45675</v>
      </c>
      <c r="P48" s="62">
        <f t="shared" si="9"/>
        <v>34</v>
      </c>
      <c r="Q48" s="59" t="s">
        <v>0</v>
      </c>
      <c r="R48" s="59" t="s">
        <v>0</v>
      </c>
      <c r="S48" s="58" t="s">
        <v>0</v>
      </c>
    </row>
    <row r="49" spans="3:19" x14ac:dyDescent="0.25">
      <c r="C49" s="10"/>
      <c r="D49" s="2"/>
      <c r="E49" s="2"/>
      <c r="F49" s="2"/>
      <c r="G49" s="2"/>
      <c r="H49" s="2"/>
      <c r="I49" s="10"/>
      <c r="J49" s="67">
        <v>45634</v>
      </c>
      <c r="K49" s="63">
        <v>56</v>
      </c>
      <c r="L49" s="46">
        <f t="shared" si="7"/>
        <v>45690</v>
      </c>
      <c r="M49" s="59" t="s">
        <v>0</v>
      </c>
      <c r="N49" s="79">
        <v>14</v>
      </c>
      <c r="O49" s="64">
        <f t="shared" si="8"/>
        <v>45676</v>
      </c>
      <c r="P49" s="62">
        <f t="shared" si="9"/>
        <v>34</v>
      </c>
      <c r="Q49" s="59" t="s">
        <v>0</v>
      </c>
      <c r="R49" s="59" t="s">
        <v>0</v>
      </c>
      <c r="S49" s="58" t="s">
        <v>0</v>
      </c>
    </row>
    <row r="50" spans="3:19" x14ac:dyDescent="0.25">
      <c r="C50" s="10"/>
      <c r="D50" s="2"/>
      <c r="E50" s="2"/>
      <c r="F50" s="2"/>
      <c r="G50" s="2"/>
      <c r="H50" s="2"/>
      <c r="I50" s="10"/>
      <c r="J50" s="67">
        <v>45635</v>
      </c>
      <c r="K50" s="63">
        <v>56</v>
      </c>
      <c r="L50" s="46">
        <f t="shared" si="7"/>
        <v>45691</v>
      </c>
      <c r="M50" s="59" t="s">
        <v>0</v>
      </c>
      <c r="N50" s="79">
        <v>14</v>
      </c>
      <c r="O50" s="64">
        <f t="shared" si="8"/>
        <v>45677</v>
      </c>
      <c r="P50" s="62">
        <f t="shared" si="9"/>
        <v>34</v>
      </c>
      <c r="Q50" s="59" t="s">
        <v>0</v>
      </c>
      <c r="R50" s="59" t="s">
        <v>0</v>
      </c>
      <c r="S50" s="58" t="s">
        <v>0</v>
      </c>
    </row>
    <row r="51" spans="3:19" x14ac:dyDescent="0.25">
      <c r="C51" s="10"/>
      <c r="D51" s="2"/>
      <c r="E51" s="2"/>
      <c r="F51" s="2"/>
      <c r="G51" s="2"/>
      <c r="H51" s="2"/>
      <c r="I51" s="10"/>
      <c r="J51" s="67">
        <v>45636</v>
      </c>
      <c r="K51" s="63">
        <v>56</v>
      </c>
      <c r="L51" s="46">
        <f t="shared" si="7"/>
        <v>45692</v>
      </c>
      <c r="M51" s="59" t="s">
        <v>0</v>
      </c>
      <c r="N51" s="79">
        <v>14</v>
      </c>
      <c r="O51" s="64">
        <f t="shared" si="8"/>
        <v>45678</v>
      </c>
      <c r="P51" s="62">
        <f t="shared" si="9"/>
        <v>34</v>
      </c>
      <c r="Q51" s="59" t="s">
        <v>0</v>
      </c>
      <c r="R51" s="59" t="s">
        <v>0</v>
      </c>
      <c r="S51" s="58" t="s">
        <v>0</v>
      </c>
    </row>
    <row r="52" spans="3:19" x14ac:dyDescent="0.25">
      <c r="C52" s="10"/>
      <c r="D52" s="2"/>
      <c r="E52" s="2"/>
      <c r="F52" s="2"/>
      <c r="G52" s="2"/>
      <c r="H52" s="2"/>
      <c r="I52" s="10"/>
      <c r="J52" s="67">
        <v>45637</v>
      </c>
      <c r="K52" s="63">
        <v>56</v>
      </c>
      <c r="L52" s="46">
        <f t="shared" si="7"/>
        <v>45693</v>
      </c>
      <c r="M52" s="59" t="s">
        <v>0</v>
      </c>
      <c r="N52" s="79">
        <v>14</v>
      </c>
      <c r="O52" s="64">
        <f t="shared" si="8"/>
        <v>45679</v>
      </c>
      <c r="P52" s="62">
        <f t="shared" si="9"/>
        <v>34</v>
      </c>
      <c r="Q52" s="59" t="s">
        <v>0</v>
      </c>
      <c r="R52" s="59" t="s">
        <v>0</v>
      </c>
      <c r="S52" s="58" t="s">
        <v>0</v>
      </c>
    </row>
    <row r="53" spans="3:19" x14ac:dyDescent="0.25">
      <c r="C53" s="10"/>
      <c r="D53" s="2"/>
      <c r="E53" s="2"/>
      <c r="F53" s="2"/>
      <c r="G53" s="2"/>
      <c r="H53" s="2"/>
      <c r="I53" s="10"/>
      <c r="J53" s="67">
        <v>45638</v>
      </c>
      <c r="K53" s="63">
        <v>56</v>
      </c>
      <c r="L53" s="46">
        <f t="shared" si="7"/>
        <v>45694</v>
      </c>
      <c r="M53" s="59" t="s">
        <v>0</v>
      </c>
      <c r="N53" s="79">
        <v>14</v>
      </c>
      <c r="O53" s="64">
        <f t="shared" si="8"/>
        <v>45680</v>
      </c>
      <c r="P53" s="62">
        <f t="shared" si="9"/>
        <v>34</v>
      </c>
      <c r="Q53" s="59" t="s">
        <v>0</v>
      </c>
      <c r="R53" s="59" t="s">
        <v>0</v>
      </c>
      <c r="S53" s="58" t="s">
        <v>0</v>
      </c>
    </row>
    <row r="54" spans="3:19" x14ac:dyDescent="0.25">
      <c r="D54" s="2"/>
      <c r="E54" s="2"/>
      <c r="J54" s="67">
        <v>45639</v>
      </c>
      <c r="K54" s="63">
        <v>56</v>
      </c>
      <c r="L54" s="46">
        <f t="shared" si="7"/>
        <v>45695</v>
      </c>
      <c r="M54" s="59" t="s">
        <v>0</v>
      </c>
      <c r="N54" s="79">
        <v>14</v>
      </c>
      <c r="O54" s="64">
        <f t="shared" si="8"/>
        <v>45681</v>
      </c>
      <c r="P54" s="62">
        <f t="shared" si="9"/>
        <v>34</v>
      </c>
      <c r="Q54" s="59" t="s">
        <v>0</v>
      </c>
      <c r="R54" s="59" t="s">
        <v>0</v>
      </c>
      <c r="S54" s="58" t="s">
        <v>0</v>
      </c>
    </row>
    <row r="55" spans="3:19" x14ac:dyDescent="0.25">
      <c r="D55" s="2"/>
      <c r="E55" s="2"/>
      <c r="J55" s="67">
        <v>45640</v>
      </c>
      <c r="K55" s="63">
        <v>56</v>
      </c>
      <c r="L55" s="46">
        <f t="shared" si="7"/>
        <v>45696</v>
      </c>
      <c r="M55" s="59" t="s">
        <v>0</v>
      </c>
      <c r="N55" s="79">
        <v>14</v>
      </c>
      <c r="O55" s="64">
        <f t="shared" si="8"/>
        <v>45682</v>
      </c>
      <c r="P55" s="62">
        <f t="shared" si="9"/>
        <v>34</v>
      </c>
      <c r="Q55" s="59" t="s">
        <v>0</v>
      </c>
      <c r="R55" s="59" t="s">
        <v>0</v>
      </c>
      <c r="S55" s="58" t="s">
        <v>0</v>
      </c>
    </row>
    <row r="56" spans="3:19" x14ac:dyDescent="0.25">
      <c r="D56" s="2"/>
      <c r="E56" s="2"/>
      <c r="J56" s="67">
        <v>45641</v>
      </c>
      <c r="K56" s="63">
        <v>56</v>
      </c>
      <c r="L56" s="46">
        <f t="shared" si="7"/>
        <v>45697</v>
      </c>
      <c r="M56" s="59" t="s">
        <v>0</v>
      </c>
      <c r="N56" s="79">
        <v>14</v>
      </c>
      <c r="O56" s="64">
        <f t="shared" si="8"/>
        <v>45683</v>
      </c>
      <c r="P56" s="62">
        <f t="shared" si="9"/>
        <v>34</v>
      </c>
      <c r="Q56" s="59" t="s">
        <v>0</v>
      </c>
      <c r="R56" s="59" t="s">
        <v>0</v>
      </c>
      <c r="S56" s="58" t="s">
        <v>0</v>
      </c>
    </row>
    <row r="57" spans="3:19" x14ac:dyDescent="0.25">
      <c r="D57" s="2"/>
      <c r="E57" s="2"/>
      <c r="J57" s="67">
        <v>45642</v>
      </c>
      <c r="K57" s="63">
        <v>56</v>
      </c>
      <c r="L57" s="46">
        <f t="shared" si="7"/>
        <v>45698</v>
      </c>
      <c r="M57" s="59" t="s">
        <v>0</v>
      </c>
      <c r="N57" s="79">
        <v>14</v>
      </c>
      <c r="O57" s="64">
        <f t="shared" si="8"/>
        <v>45684</v>
      </c>
      <c r="P57" s="62">
        <f t="shared" si="9"/>
        <v>34</v>
      </c>
      <c r="Q57" s="59" t="s">
        <v>0</v>
      </c>
      <c r="R57" s="59" t="s">
        <v>0</v>
      </c>
      <c r="S57" s="58" t="s">
        <v>0</v>
      </c>
    </row>
    <row r="58" spans="3:19" x14ac:dyDescent="0.25">
      <c r="D58" s="2"/>
      <c r="E58" s="2"/>
      <c r="J58" s="67">
        <v>45643</v>
      </c>
      <c r="K58" s="63">
        <v>56</v>
      </c>
      <c r="L58" s="46">
        <f t="shared" si="7"/>
        <v>45699</v>
      </c>
      <c r="M58" s="59" t="s">
        <v>0</v>
      </c>
      <c r="N58" s="79">
        <v>14</v>
      </c>
      <c r="O58" s="64">
        <f t="shared" si="8"/>
        <v>45685</v>
      </c>
      <c r="P58" s="62">
        <f t="shared" si="9"/>
        <v>34</v>
      </c>
      <c r="Q58" s="59" t="s">
        <v>0</v>
      </c>
      <c r="R58" s="59" t="s">
        <v>0</v>
      </c>
      <c r="S58" s="58" t="s">
        <v>0</v>
      </c>
    </row>
    <row r="59" spans="3:19" x14ac:dyDescent="0.25">
      <c r="D59" s="2"/>
      <c r="E59" s="2"/>
      <c r="J59" s="67">
        <v>45644</v>
      </c>
      <c r="K59" s="63">
        <v>56</v>
      </c>
      <c r="L59" s="46">
        <f t="shared" si="7"/>
        <v>45700</v>
      </c>
      <c r="M59" s="59" t="s">
        <v>0</v>
      </c>
      <c r="N59" s="79">
        <v>14</v>
      </c>
      <c r="O59" s="64">
        <f t="shared" si="8"/>
        <v>45686</v>
      </c>
      <c r="P59" s="62">
        <f t="shared" si="9"/>
        <v>34</v>
      </c>
      <c r="Q59" s="59" t="s">
        <v>0</v>
      </c>
      <c r="R59" s="59" t="s">
        <v>0</v>
      </c>
      <c r="S59" s="58" t="s">
        <v>0</v>
      </c>
    </row>
    <row r="60" spans="3:19" x14ac:dyDescent="0.25">
      <c r="D60" s="2"/>
      <c r="E60" s="2"/>
      <c r="J60" s="67">
        <v>45645</v>
      </c>
      <c r="K60" s="63">
        <v>56</v>
      </c>
      <c r="L60" s="46">
        <f t="shared" si="7"/>
        <v>45701</v>
      </c>
      <c r="M60" s="59" t="s">
        <v>0</v>
      </c>
      <c r="N60" s="79">
        <v>14</v>
      </c>
      <c r="O60" s="64">
        <f t="shared" si="8"/>
        <v>45687</v>
      </c>
      <c r="P60" s="62">
        <f t="shared" si="9"/>
        <v>34</v>
      </c>
      <c r="Q60" s="59" t="s">
        <v>0</v>
      </c>
      <c r="R60" s="59" t="s">
        <v>0</v>
      </c>
      <c r="S60" s="58" t="s">
        <v>0</v>
      </c>
    </row>
    <row r="61" spans="3:19" x14ac:dyDescent="0.25">
      <c r="D61" s="2"/>
      <c r="E61" s="2"/>
      <c r="J61" s="67">
        <v>45646</v>
      </c>
      <c r="K61" s="63">
        <v>56</v>
      </c>
      <c r="L61" s="46">
        <f t="shared" si="7"/>
        <v>45702</v>
      </c>
      <c r="M61" s="59" t="s">
        <v>0</v>
      </c>
      <c r="N61" s="79">
        <v>14</v>
      </c>
      <c r="O61" s="64">
        <f t="shared" si="8"/>
        <v>45688</v>
      </c>
      <c r="P61" s="62">
        <f t="shared" si="9"/>
        <v>34</v>
      </c>
      <c r="Q61" s="59" t="s">
        <v>0</v>
      </c>
      <c r="R61" s="59" t="s">
        <v>0</v>
      </c>
      <c r="S61" s="58" t="s">
        <v>0</v>
      </c>
    </row>
    <row r="62" spans="3:19" x14ac:dyDescent="0.25">
      <c r="D62" s="2"/>
      <c r="E62" s="2"/>
      <c r="J62" s="67">
        <v>45647</v>
      </c>
      <c r="K62" s="63">
        <v>56</v>
      </c>
      <c r="L62" s="46">
        <f t="shared" si="7"/>
        <v>45703</v>
      </c>
      <c r="M62" s="59" t="s">
        <v>0</v>
      </c>
      <c r="N62" s="79">
        <v>14</v>
      </c>
      <c r="O62" s="64">
        <f t="shared" si="8"/>
        <v>45689</v>
      </c>
      <c r="P62" s="62">
        <f t="shared" si="9"/>
        <v>34</v>
      </c>
      <c r="Q62" s="59" t="s">
        <v>0</v>
      </c>
      <c r="R62" s="59" t="s">
        <v>0</v>
      </c>
      <c r="S62" s="58" t="s">
        <v>0</v>
      </c>
    </row>
    <row r="63" spans="3:19" x14ac:dyDescent="0.25">
      <c r="D63" s="2"/>
      <c r="E63" s="2"/>
      <c r="J63" s="67">
        <v>45648</v>
      </c>
      <c r="K63" s="63">
        <v>56</v>
      </c>
      <c r="L63" s="46">
        <f t="shared" si="7"/>
        <v>45704</v>
      </c>
      <c r="M63" s="59" t="s">
        <v>0</v>
      </c>
      <c r="N63" s="79">
        <v>14</v>
      </c>
      <c r="O63" s="64">
        <f t="shared" si="8"/>
        <v>45690</v>
      </c>
      <c r="P63" s="62">
        <f t="shared" si="9"/>
        <v>34</v>
      </c>
      <c r="Q63" s="59" t="s">
        <v>0</v>
      </c>
      <c r="R63" s="59" t="s">
        <v>0</v>
      </c>
      <c r="S63" s="58" t="s">
        <v>0</v>
      </c>
    </row>
    <row r="64" spans="3:19" x14ac:dyDescent="0.25">
      <c r="D64" s="2"/>
      <c r="E64" s="2"/>
      <c r="J64" s="67">
        <v>45649</v>
      </c>
      <c r="K64" s="63">
        <v>56</v>
      </c>
      <c r="L64" s="46">
        <f t="shared" si="7"/>
        <v>45705</v>
      </c>
      <c r="M64" s="59" t="s">
        <v>0</v>
      </c>
      <c r="N64" s="79">
        <v>14</v>
      </c>
      <c r="O64" s="64">
        <f t="shared" si="8"/>
        <v>45691</v>
      </c>
      <c r="P64" s="62">
        <f t="shared" si="9"/>
        <v>34</v>
      </c>
      <c r="Q64" s="59" t="s">
        <v>0</v>
      </c>
      <c r="R64" s="59" t="s">
        <v>0</v>
      </c>
      <c r="S64" s="58" t="s">
        <v>0</v>
      </c>
    </row>
    <row r="65" spans="4:19" x14ac:dyDescent="0.25">
      <c r="D65" s="2"/>
      <c r="E65" s="2"/>
      <c r="J65" s="67">
        <v>45650</v>
      </c>
      <c r="K65" s="63">
        <v>56</v>
      </c>
      <c r="L65" s="46">
        <f t="shared" si="7"/>
        <v>45706</v>
      </c>
      <c r="M65" s="59" t="s">
        <v>0</v>
      </c>
      <c r="N65" s="79">
        <v>14</v>
      </c>
      <c r="O65" s="64">
        <f t="shared" si="8"/>
        <v>45692</v>
      </c>
      <c r="P65" s="62">
        <f t="shared" si="9"/>
        <v>34</v>
      </c>
      <c r="Q65" s="59" t="s">
        <v>0</v>
      </c>
      <c r="R65" s="59" t="s">
        <v>0</v>
      </c>
      <c r="S65" s="58" t="s">
        <v>0</v>
      </c>
    </row>
    <row r="66" spans="4:19" x14ac:dyDescent="0.25">
      <c r="D66" s="2"/>
      <c r="E66" s="2"/>
      <c r="J66" s="67">
        <v>45651</v>
      </c>
      <c r="K66" s="63">
        <v>56</v>
      </c>
      <c r="L66" s="46">
        <f t="shared" si="7"/>
        <v>45707</v>
      </c>
      <c r="M66" s="59" t="s">
        <v>0</v>
      </c>
      <c r="N66" s="79">
        <v>14</v>
      </c>
      <c r="O66" s="64">
        <f t="shared" si="8"/>
        <v>45693</v>
      </c>
      <c r="P66" s="62">
        <f t="shared" si="9"/>
        <v>34</v>
      </c>
      <c r="Q66" s="59" t="s">
        <v>0</v>
      </c>
      <c r="R66" s="59" t="s">
        <v>0</v>
      </c>
      <c r="S66" s="58" t="s">
        <v>0</v>
      </c>
    </row>
    <row r="67" spans="4:19" x14ac:dyDescent="0.25">
      <c r="D67" s="2"/>
      <c r="E67" s="2"/>
      <c r="J67" s="67">
        <v>45652</v>
      </c>
      <c r="K67" s="63">
        <v>56</v>
      </c>
      <c r="L67" s="46">
        <f t="shared" si="7"/>
        <v>45708</v>
      </c>
      <c r="M67" s="59" t="s">
        <v>0</v>
      </c>
      <c r="N67" s="79">
        <v>14</v>
      </c>
      <c r="O67" s="64">
        <f t="shared" si="8"/>
        <v>45694</v>
      </c>
      <c r="P67" s="62">
        <f t="shared" si="9"/>
        <v>34</v>
      </c>
      <c r="Q67" s="59" t="s">
        <v>0</v>
      </c>
      <c r="R67" s="59" t="s">
        <v>0</v>
      </c>
      <c r="S67" s="58" t="s">
        <v>0</v>
      </c>
    </row>
    <row r="68" spans="4:19" x14ac:dyDescent="0.25">
      <c r="D68" s="2"/>
      <c r="E68" s="2"/>
      <c r="J68" s="67">
        <v>45653</v>
      </c>
      <c r="K68" s="63">
        <v>56</v>
      </c>
      <c r="L68" s="46">
        <f t="shared" si="7"/>
        <v>45709</v>
      </c>
      <c r="M68" s="59" t="s">
        <v>0</v>
      </c>
      <c r="N68" s="79">
        <v>14</v>
      </c>
      <c r="O68" s="64">
        <f t="shared" si="8"/>
        <v>45695</v>
      </c>
      <c r="P68" s="62">
        <f t="shared" si="9"/>
        <v>34</v>
      </c>
      <c r="Q68" s="59" t="s">
        <v>0</v>
      </c>
      <c r="R68" s="59" t="s">
        <v>0</v>
      </c>
      <c r="S68" s="58" t="s">
        <v>0</v>
      </c>
    </row>
    <row r="69" spans="4:19" x14ac:dyDescent="0.25">
      <c r="D69" s="2"/>
      <c r="E69" s="2"/>
      <c r="J69" s="67">
        <v>45654</v>
      </c>
      <c r="K69" s="63">
        <v>56</v>
      </c>
      <c r="L69" s="46">
        <f t="shared" si="7"/>
        <v>45710</v>
      </c>
      <c r="M69" s="59" t="s">
        <v>0</v>
      </c>
      <c r="N69" s="79">
        <v>14</v>
      </c>
      <c r="O69" s="64">
        <f t="shared" si="8"/>
        <v>45696</v>
      </c>
      <c r="P69" s="62">
        <f t="shared" si="9"/>
        <v>34</v>
      </c>
      <c r="Q69" s="59" t="s">
        <v>0</v>
      </c>
      <c r="R69" s="59" t="s">
        <v>0</v>
      </c>
      <c r="S69" s="58" t="s">
        <v>0</v>
      </c>
    </row>
    <row r="70" spans="4:19" x14ac:dyDescent="0.25">
      <c r="D70" s="2"/>
      <c r="E70" s="2"/>
      <c r="J70" s="67">
        <v>45655</v>
      </c>
      <c r="K70" s="63">
        <v>56</v>
      </c>
      <c r="L70" s="46">
        <f t="shared" si="7"/>
        <v>45711</v>
      </c>
      <c r="M70" s="59" t="s">
        <v>0</v>
      </c>
      <c r="N70" s="79">
        <v>14</v>
      </c>
      <c r="O70" s="64">
        <f t="shared" si="8"/>
        <v>45697</v>
      </c>
      <c r="P70" s="62">
        <f t="shared" si="9"/>
        <v>34</v>
      </c>
      <c r="Q70" s="59" t="s">
        <v>0</v>
      </c>
      <c r="R70" s="59" t="s">
        <v>0</v>
      </c>
      <c r="S70" s="58" t="s">
        <v>0</v>
      </c>
    </row>
    <row r="71" spans="4:19" x14ac:dyDescent="0.25">
      <c r="D71" s="2"/>
      <c r="E71" s="2"/>
      <c r="J71" s="67">
        <v>45656</v>
      </c>
      <c r="K71" s="63">
        <v>56</v>
      </c>
      <c r="L71" s="46">
        <f t="shared" si="7"/>
        <v>45712</v>
      </c>
      <c r="M71" s="59" t="s">
        <v>0</v>
      </c>
      <c r="N71" s="79">
        <v>14</v>
      </c>
      <c r="O71" s="64">
        <f t="shared" si="8"/>
        <v>45698</v>
      </c>
      <c r="P71" s="62">
        <f t="shared" si="9"/>
        <v>34</v>
      </c>
      <c r="Q71" s="59" t="s">
        <v>0</v>
      </c>
      <c r="R71" s="59" t="s">
        <v>0</v>
      </c>
      <c r="S71" s="58" t="s">
        <v>0</v>
      </c>
    </row>
    <row r="72" spans="4:19" x14ac:dyDescent="0.25">
      <c r="D72" s="2"/>
      <c r="E72" s="2"/>
      <c r="J72" s="67">
        <v>45657</v>
      </c>
      <c r="K72" s="63">
        <v>56</v>
      </c>
      <c r="L72" s="46">
        <f t="shared" ref="L72:L77" si="11">J72+K72</f>
        <v>45713</v>
      </c>
      <c r="M72" s="59" t="s">
        <v>0</v>
      </c>
      <c r="N72" s="79">
        <v>14</v>
      </c>
      <c r="O72" s="64">
        <f t="shared" si="8"/>
        <v>45699</v>
      </c>
      <c r="P72" s="62">
        <f t="shared" ref="P72:P77" si="12">O72-J72-8</f>
        <v>34</v>
      </c>
      <c r="Q72" s="59" t="s">
        <v>0</v>
      </c>
      <c r="R72" s="59" t="s">
        <v>0</v>
      </c>
      <c r="S72" s="58" t="s">
        <v>0</v>
      </c>
    </row>
    <row r="73" spans="4:19" x14ac:dyDescent="0.25">
      <c r="D73" s="2"/>
      <c r="E73" s="2"/>
      <c r="J73" s="67">
        <v>45658</v>
      </c>
      <c r="K73" s="63">
        <v>56</v>
      </c>
      <c r="L73" s="46">
        <f t="shared" si="11"/>
        <v>45714</v>
      </c>
      <c r="M73" s="59" t="s">
        <v>0</v>
      </c>
      <c r="N73" s="79">
        <v>14</v>
      </c>
      <c r="O73" s="64">
        <f t="shared" si="8"/>
        <v>45700</v>
      </c>
      <c r="P73" s="62">
        <f t="shared" si="12"/>
        <v>34</v>
      </c>
      <c r="Q73" s="59" t="s">
        <v>0</v>
      </c>
      <c r="R73" s="59" t="s">
        <v>0</v>
      </c>
      <c r="S73" s="58" t="s">
        <v>0</v>
      </c>
    </row>
    <row r="74" spans="4:19" x14ac:dyDescent="0.25">
      <c r="D74" s="2"/>
      <c r="E74" s="2"/>
      <c r="J74" s="67">
        <v>45659</v>
      </c>
      <c r="K74" s="63">
        <v>56</v>
      </c>
      <c r="L74" s="46">
        <f t="shared" si="11"/>
        <v>45715</v>
      </c>
      <c r="M74" s="59" t="s">
        <v>0</v>
      </c>
      <c r="N74" s="79">
        <v>14</v>
      </c>
      <c r="O74" s="64">
        <f t="shared" si="8"/>
        <v>45701</v>
      </c>
      <c r="P74" s="62">
        <f t="shared" si="12"/>
        <v>34</v>
      </c>
      <c r="Q74" s="59" t="s">
        <v>0</v>
      </c>
      <c r="R74" s="59" t="s">
        <v>0</v>
      </c>
      <c r="S74" s="58" t="s">
        <v>0</v>
      </c>
    </row>
    <row r="75" spans="4:19" x14ac:dyDescent="0.25">
      <c r="D75" s="2"/>
      <c r="E75" s="2"/>
      <c r="J75" s="67">
        <v>45660</v>
      </c>
      <c r="K75" s="63">
        <v>56</v>
      </c>
      <c r="L75" s="46">
        <f t="shared" si="11"/>
        <v>45716</v>
      </c>
      <c r="M75" s="59" t="s">
        <v>0</v>
      </c>
      <c r="N75" s="79">
        <v>14</v>
      </c>
      <c r="O75" s="64">
        <f t="shared" si="8"/>
        <v>45702</v>
      </c>
      <c r="P75" s="62">
        <f t="shared" si="12"/>
        <v>34</v>
      </c>
      <c r="Q75" s="59" t="s">
        <v>0</v>
      </c>
      <c r="R75" s="59" t="s">
        <v>0</v>
      </c>
      <c r="S75" s="58" t="s">
        <v>0</v>
      </c>
    </row>
    <row r="76" spans="4:19" x14ac:dyDescent="0.25">
      <c r="D76" s="2"/>
      <c r="E76" s="2"/>
      <c r="J76" s="67">
        <v>45661</v>
      </c>
      <c r="K76" s="63">
        <v>56</v>
      </c>
      <c r="L76" s="46">
        <f t="shared" si="11"/>
        <v>45717</v>
      </c>
      <c r="M76" s="59" t="s">
        <v>0</v>
      </c>
      <c r="N76" s="79">
        <v>14</v>
      </c>
      <c r="O76" s="64">
        <f t="shared" si="8"/>
        <v>45703</v>
      </c>
      <c r="P76" s="62">
        <f t="shared" si="12"/>
        <v>34</v>
      </c>
      <c r="Q76" s="59" t="s">
        <v>0</v>
      </c>
      <c r="R76" s="59" t="s">
        <v>0</v>
      </c>
      <c r="S76" s="58" t="s">
        <v>0</v>
      </c>
    </row>
    <row r="77" spans="4:19" ht="15.75" thickBot="1" x14ac:dyDescent="0.3">
      <c r="D77" s="2"/>
      <c r="E77" s="2"/>
      <c r="J77" s="68">
        <v>45662</v>
      </c>
      <c r="K77" s="82">
        <v>56</v>
      </c>
      <c r="L77" s="83">
        <f t="shared" si="11"/>
        <v>45718</v>
      </c>
      <c r="M77" s="60" t="s">
        <v>0</v>
      </c>
      <c r="N77" s="80">
        <v>14</v>
      </c>
      <c r="O77" s="84">
        <f t="shared" si="8"/>
        <v>45704</v>
      </c>
      <c r="P77" s="69">
        <f t="shared" si="12"/>
        <v>34</v>
      </c>
      <c r="Q77" s="60" t="s">
        <v>0</v>
      </c>
      <c r="R77" s="60" t="s">
        <v>0</v>
      </c>
      <c r="S77" s="61" t="s">
        <v>0</v>
      </c>
    </row>
    <row r="78" spans="4:19" x14ac:dyDescent="0.25">
      <c r="D78" s="2"/>
      <c r="E78" s="2"/>
    </row>
    <row r="79" spans="4:19" x14ac:dyDescent="0.25">
      <c r="D79" s="2"/>
      <c r="E79" s="2"/>
    </row>
    <row r="80" spans="4:19" x14ac:dyDescent="0.25">
      <c r="D80" s="2"/>
      <c r="E80" s="2"/>
    </row>
    <row r="81" spans="4:5" x14ac:dyDescent="0.25">
      <c r="D81" s="2"/>
      <c r="E81" s="2"/>
    </row>
    <row r="82" spans="4:5" x14ac:dyDescent="0.25">
      <c r="D82" s="2"/>
      <c r="E82" s="2"/>
    </row>
    <row r="83" spans="4:5" x14ac:dyDescent="0.25">
      <c r="D83" s="2"/>
      <c r="E83" s="2"/>
    </row>
    <row r="84" spans="4:5" x14ac:dyDescent="0.25">
      <c r="D84" s="2"/>
      <c r="E84" s="2"/>
    </row>
    <row r="85" spans="4:5" x14ac:dyDescent="0.25">
      <c r="D85" s="2"/>
      <c r="E85" s="2"/>
    </row>
    <row r="86" spans="4:5" x14ac:dyDescent="0.25">
      <c r="D86" s="2"/>
      <c r="E86" s="2"/>
    </row>
    <row r="87" spans="4:5" x14ac:dyDescent="0.25">
      <c r="D87" s="2"/>
      <c r="E87" s="2"/>
    </row>
    <row r="88" spans="4:5" x14ac:dyDescent="0.25">
      <c r="D88" s="2"/>
      <c r="E88" s="2"/>
    </row>
    <row r="89" spans="4:5" x14ac:dyDescent="0.25">
      <c r="D89" s="2"/>
      <c r="E89" s="2"/>
    </row>
    <row r="90" spans="4:5" x14ac:dyDescent="0.25">
      <c r="D90" s="2"/>
      <c r="E90" s="2"/>
    </row>
    <row r="91" spans="4:5" x14ac:dyDescent="0.25">
      <c r="D91" s="2"/>
      <c r="E91" s="2"/>
    </row>
    <row r="92" spans="4:5" x14ac:dyDescent="0.25">
      <c r="D92" s="2"/>
      <c r="E92" s="2"/>
    </row>
    <row r="93" spans="4:5" x14ac:dyDescent="0.25">
      <c r="D93" s="2"/>
      <c r="E93" s="2"/>
    </row>
    <row r="94" spans="4:5" x14ac:dyDescent="0.25">
      <c r="D94" s="2"/>
      <c r="E94" s="2"/>
    </row>
    <row r="95" spans="4:5" x14ac:dyDescent="0.25">
      <c r="D95" s="2"/>
      <c r="E95" s="2"/>
    </row>
    <row r="96" spans="4:5" x14ac:dyDescent="0.25">
      <c r="D96" s="2"/>
      <c r="E96" s="2"/>
    </row>
    <row r="97" spans="4:5" x14ac:dyDescent="0.25">
      <c r="D97" s="2"/>
      <c r="E97" s="2"/>
    </row>
    <row r="98" spans="4:5" x14ac:dyDescent="0.25">
      <c r="D98" s="2"/>
      <c r="E98" s="2"/>
    </row>
    <row r="99" spans="4:5" x14ac:dyDescent="0.25">
      <c r="D99" s="2"/>
      <c r="E99" s="2"/>
    </row>
    <row r="100" spans="4:5" x14ac:dyDescent="0.25">
      <c r="D100" s="2"/>
      <c r="E100" s="2"/>
    </row>
    <row r="101" spans="4:5" x14ac:dyDescent="0.25">
      <c r="D101" s="2"/>
      <c r="E101" s="2"/>
    </row>
    <row r="102" spans="4:5" x14ac:dyDescent="0.25">
      <c r="D102" s="2"/>
      <c r="E102" s="2"/>
    </row>
    <row r="103" spans="4:5" x14ac:dyDescent="0.25">
      <c r="D103" s="2"/>
      <c r="E103" s="2"/>
    </row>
    <row r="104" spans="4:5" x14ac:dyDescent="0.25">
      <c r="D104" s="2"/>
      <c r="E104" s="2"/>
    </row>
    <row r="105" spans="4:5" x14ac:dyDescent="0.25">
      <c r="D105" s="2"/>
      <c r="E105" s="2"/>
    </row>
    <row r="106" spans="4:5" x14ac:dyDescent="0.25">
      <c r="D106" s="2"/>
      <c r="E106" s="2"/>
    </row>
    <row r="107" spans="4:5" x14ac:dyDescent="0.25">
      <c r="D107" s="2"/>
      <c r="E107" s="2"/>
    </row>
    <row r="108" spans="4:5" x14ac:dyDescent="0.25">
      <c r="D108" s="2"/>
      <c r="E108" s="2"/>
    </row>
    <row r="109" spans="4:5" x14ac:dyDescent="0.25">
      <c r="D109" s="2"/>
      <c r="E109" s="2"/>
    </row>
    <row r="110" spans="4:5" x14ac:dyDescent="0.25">
      <c r="D110" s="2"/>
      <c r="E110" s="2"/>
    </row>
    <row r="111" spans="4:5" x14ac:dyDescent="0.25">
      <c r="D111" s="2"/>
      <c r="E111" s="2"/>
    </row>
    <row r="112" spans="4:5" x14ac:dyDescent="0.25">
      <c r="D112" s="2"/>
      <c r="E112" s="2"/>
    </row>
    <row r="113" spans="4:5" x14ac:dyDescent="0.25">
      <c r="D113" s="2"/>
      <c r="E113" s="2"/>
    </row>
    <row r="114" spans="4:5" x14ac:dyDescent="0.25">
      <c r="D114" s="2"/>
      <c r="E114" s="2"/>
    </row>
    <row r="115" spans="4:5" x14ac:dyDescent="0.25">
      <c r="D115" s="2"/>
      <c r="E115" s="2"/>
    </row>
    <row r="116" spans="4:5" x14ac:dyDescent="0.25">
      <c r="D116" s="2"/>
      <c r="E116" s="2"/>
    </row>
    <row r="117" spans="4:5" x14ac:dyDescent="0.25">
      <c r="D117" s="2"/>
      <c r="E117" s="2"/>
    </row>
    <row r="118" spans="4:5" x14ac:dyDescent="0.25">
      <c r="D118" s="2"/>
      <c r="E118" s="2"/>
    </row>
    <row r="119" spans="4:5" x14ac:dyDescent="0.25">
      <c r="D119" s="2"/>
      <c r="E119" s="2"/>
    </row>
    <row r="120" spans="4:5" x14ac:dyDescent="0.25">
      <c r="D120" s="2"/>
      <c r="E120" s="2"/>
    </row>
    <row r="121" spans="4:5" x14ac:dyDescent="0.25">
      <c r="D121" s="2"/>
      <c r="E121" s="2"/>
    </row>
    <row r="122" spans="4:5" x14ac:dyDescent="0.25">
      <c r="D122" s="2"/>
      <c r="E122" s="2"/>
    </row>
    <row r="123" spans="4:5" x14ac:dyDescent="0.25">
      <c r="D123" s="2"/>
      <c r="E123" s="2"/>
    </row>
    <row r="124" spans="4:5" x14ac:dyDescent="0.25">
      <c r="D124" s="2"/>
      <c r="E124" s="2"/>
    </row>
    <row r="125" spans="4:5" x14ac:dyDescent="0.25">
      <c r="D125" s="2"/>
      <c r="E125" s="2"/>
    </row>
    <row r="126" spans="4:5" x14ac:dyDescent="0.25">
      <c r="D126" s="2"/>
      <c r="E126" s="2"/>
    </row>
    <row r="127" spans="4:5" x14ac:dyDescent="0.25">
      <c r="D127" s="2"/>
      <c r="E127" s="2"/>
    </row>
    <row r="128" spans="4:5" x14ac:dyDescent="0.25">
      <c r="D128" s="2"/>
      <c r="E128" s="2"/>
    </row>
    <row r="129" spans="4:5" x14ac:dyDescent="0.25">
      <c r="D129" s="2"/>
      <c r="E129" s="2"/>
    </row>
    <row r="130" spans="4:5" x14ac:dyDescent="0.25">
      <c r="D130" s="2"/>
      <c r="E130" s="2"/>
    </row>
    <row r="131" spans="4:5" x14ac:dyDescent="0.25">
      <c r="D131" s="2"/>
      <c r="E131" s="2"/>
    </row>
    <row r="132" spans="4:5" x14ac:dyDescent="0.25">
      <c r="D132" s="2"/>
      <c r="E132" s="2"/>
    </row>
    <row r="133" spans="4:5" x14ac:dyDescent="0.25">
      <c r="D133" s="2"/>
      <c r="E133" s="2"/>
    </row>
    <row r="134" spans="4:5" x14ac:dyDescent="0.25">
      <c r="D134" s="2"/>
      <c r="E134" s="2"/>
    </row>
    <row r="135" spans="4:5" x14ac:dyDescent="0.25">
      <c r="D135" s="2"/>
      <c r="E135" s="2"/>
    </row>
    <row r="136" spans="4:5" x14ac:dyDescent="0.25">
      <c r="D136" s="2"/>
      <c r="E136" s="2"/>
    </row>
    <row r="137" spans="4:5" x14ac:dyDescent="0.25">
      <c r="D137" s="2"/>
      <c r="E137" s="2"/>
    </row>
    <row r="138" spans="4:5" x14ac:dyDescent="0.25">
      <c r="D138" s="2"/>
      <c r="E138" s="2"/>
    </row>
    <row r="139" spans="4:5" x14ac:dyDescent="0.25">
      <c r="D139" s="2"/>
      <c r="E139" s="2"/>
    </row>
    <row r="140" spans="4:5" x14ac:dyDescent="0.25">
      <c r="D140" s="2"/>
      <c r="E140" s="2"/>
    </row>
    <row r="141" spans="4:5" x14ac:dyDescent="0.25">
      <c r="D141" s="2"/>
      <c r="E141" s="2"/>
    </row>
    <row r="142" spans="4:5" x14ac:dyDescent="0.25">
      <c r="D142" s="2"/>
      <c r="E142" s="2"/>
    </row>
    <row r="143" spans="4:5" x14ac:dyDescent="0.25">
      <c r="D143" s="2"/>
      <c r="E143" s="2"/>
    </row>
    <row r="144" spans="4:5" x14ac:dyDescent="0.25">
      <c r="D144" s="2"/>
      <c r="E144" s="2"/>
    </row>
    <row r="145" spans="4:5" x14ac:dyDescent="0.25">
      <c r="D145" s="2"/>
      <c r="E145" s="2"/>
    </row>
    <row r="146" spans="4:5" x14ac:dyDescent="0.25">
      <c r="D146" s="2"/>
      <c r="E146" s="2"/>
    </row>
    <row r="147" spans="4:5" x14ac:dyDescent="0.25">
      <c r="D147" s="2"/>
      <c r="E147" s="2"/>
    </row>
    <row r="148" spans="4:5" x14ac:dyDescent="0.25">
      <c r="D148" s="2"/>
      <c r="E148" s="2"/>
    </row>
    <row r="149" spans="4:5" x14ac:dyDescent="0.25">
      <c r="D149" s="2"/>
      <c r="E149" s="2"/>
    </row>
    <row r="150" spans="4:5" x14ac:dyDescent="0.25">
      <c r="D150" s="2"/>
      <c r="E150" s="2"/>
    </row>
    <row r="151" spans="4:5" x14ac:dyDescent="0.25">
      <c r="D151" s="2"/>
      <c r="E151" s="2"/>
    </row>
    <row r="152" spans="4:5" x14ac:dyDescent="0.25">
      <c r="D152" s="2"/>
      <c r="E152" s="2"/>
    </row>
    <row r="153" spans="4:5" x14ac:dyDescent="0.25">
      <c r="D153" s="2"/>
      <c r="E153" s="2"/>
    </row>
  </sheetData>
  <phoneticPr fontId="9" type="noConversion"/>
  <pageMargins left="0.7" right="0.7" top="0.75" bottom="0.75" header="0.3" footer="0.3"/>
  <pageSetup paperSize="9" scale="61" orientation="portrait" r:id="rId1"/>
  <colBreaks count="2" manualBreakCount="2">
    <brk id="9" max="1048575" man="1"/>
    <brk id="1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Noel 2024-avis CCD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GARKUN Kateryna</dc:creator>
  <cp:lastModifiedBy>GARKUN Kateryna</cp:lastModifiedBy>
  <cp:lastPrinted>2024-10-14T06:56:02Z</cp:lastPrinted>
  <dcterms:created xsi:type="dcterms:W3CDTF">2024-10-02T14:08:27Z</dcterms:created>
  <dcterms:modified xsi:type="dcterms:W3CDTF">2024-10-23T15:05:26Z</dcterms:modified>
</cp:coreProperties>
</file>